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an02\Departments\Finance\SFriar\SFriar\CMS Hospital Price Transparency\CY2026 CMS Effective Date 01_01_2026\"/>
    </mc:Choice>
  </mc:AlternateContent>
  <xr:revisionPtr revIDLastSave="0" documentId="13_ncr:1_{AC7021F7-B50B-40AE-804F-01064A9091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2" i="1" l="1"/>
  <c r="Q108" i="1"/>
  <c r="Q106" i="1"/>
  <c r="Q104" i="1"/>
  <c r="Q102" i="1"/>
  <c r="AM631" i="1"/>
  <c r="AP38" i="1"/>
  <c r="AS38" i="1" s="1"/>
  <c r="AT38" i="1"/>
  <c r="AP36" i="1"/>
  <c r="AS36" i="1" s="1"/>
  <c r="AT36" i="1"/>
  <c r="AP34" i="1"/>
  <c r="AS34" i="1"/>
  <c r="AT34" i="1"/>
  <c r="AQ57" i="1" l="1"/>
  <c r="AQ52" i="1"/>
  <c r="AW51" i="1"/>
  <c r="AP212" i="1" l="1"/>
  <c r="AP209" i="1"/>
  <c r="AJ267" i="1"/>
  <c r="AJ246" i="1"/>
  <c r="AJ192" i="1"/>
  <c r="AJ137" i="1"/>
  <c r="AJ126" i="1"/>
  <c r="AJ117" i="1"/>
  <c r="AJ57" i="1"/>
  <c r="AJ52" i="1"/>
  <c r="AI639" i="1"/>
  <c r="AI637" i="1"/>
  <c r="AI635" i="1"/>
  <c r="AI633" i="1"/>
  <c r="AI631" i="1"/>
  <c r="AI629" i="1"/>
  <c r="AI627" i="1"/>
  <c r="AI625" i="1"/>
  <c r="AI623" i="1"/>
  <c r="AI621" i="1"/>
  <c r="AI619" i="1"/>
  <c r="AI617" i="1"/>
  <c r="AI615" i="1"/>
  <c r="AI613" i="1"/>
  <c r="AI611" i="1"/>
  <c r="AI609" i="1"/>
  <c r="AI607" i="1"/>
  <c r="AI605" i="1"/>
  <c r="AI603" i="1"/>
  <c r="AI601" i="1"/>
  <c r="AI599" i="1"/>
  <c r="AI597" i="1"/>
  <c r="AI595" i="1"/>
  <c r="AI593" i="1"/>
  <c r="AI591" i="1"/>
  <c r="AI589" i="1"/>
  <c r="AI587" i="1"/>
  <c r="AI585" i="1"/>
  <c r="AI583" i="1"/>
  <c r="AI581" i="1"/>
  <c r="AI579" i="1"/>
  <c r="AI577" i="1"/>
  <c r="AI575" i="1"/>
  <c r="AI573" i="1"/>
  <c r="AI571" i="1"/>
  <c r="AI569" i="1"/>
  <c r="AI567" i="1"/>
  <c r="AI565" i="1"/>
  <c r="AI563" i="1"/>
  <c r="AI561" i="1"/>
  <c r="AI559" i="1"/>
  <c r="AI557" i="1"/>
  <c r="AI555" i="1"/>
  <c r="AI553" i="1"/>
  <c r="AI551" i="1"/>
  <c r="AI549" i="1"/>
  <c r="AI547" i="1"/>
  <c r="AI545" i="1"/>
  <c r="AI543" i="1"/>
  <c r="AI541" i="1"/>
  <c r="AI539" i="1"/>
  <c r="AI537" i="1"/>
  <c r="AI535" i="1"/>
  <c r="AI533" i="1"/>
  <c r="AI531" i="1"/>
  <c r="AI529" i="1"/>
  <c r="AI527" i="1"/>
  <c r="AI525" i="1"/>
  <c r="AI523" i="1"/>
  <c r="AI521" i="1"/>
  <c r="AI519" i="1"/>
  <c r="AI517" i="1"/>
  <c r="AI515" i="1"/>
  <c r="AI513" i="1"/>
  <c r="AI511" i="1"/>
  <c r="AI509" i="1"/>
  <c r="AI507" i="1"/>
  <c r="AI505" i="1"/>
  <c r="AI503" i="1"/>
  <c r="AI501" i="1"/>
  <c r="AI499" i="1"/>
  <c r="AI497" i="1"/>
  <c r="AI495" i="1"/>
  <c r="AI493" i="1"/>
  <c r="AI491" i="1"/>
  <c r="AI489" i="1"/>
  <c r="AI487" i="1"/>
  <c r="AI485" i="1"/>
  <c r="AI483" i="1"/>
  <c r="AI481" i="1"/>
  <c r="AI479" i="1"/>
  <c r="AI477" i="1"/>
  <c r="AI475" i="1"/>
  <c r="AI473" i="1"/>
  <c r="AI471" i="1"/>
  <c r="AI469" i="1"/>
  <c r="AI467" i="1"/>
  <c r="AI465" i="1"/>
  <c r="AI463" i="1"/>
  <c r="AI461" i="1"/>
  <c r="AI459" i="1"/>
  <c r="AI457" i="1"/>
  <c r="AI455" i="1"/>
  <c r="AI453" i="1"/>
  <c r="AI451" i="1"/>
  <c r="AI449" i="1"/>
  <c r="AI447" i="1"/>
  <c r="AI445" i="1"/>
  <c r="AI443" i="1"/>
  <c r="AI441" i="1"/>
  <c r="AI439" i="1"/>
  <c r="AI437" i="1"/>
  <c r="AI435" i="1"/>
  <c r="AI433" i="1"/>
  <c r="AI431" i="1"/>
  <c r="AI429" i="1"/>
  <c r="AI427" i="1"/>
  <c r="AI425" i="1"/>
  <c r="AI423" i="1"/>
  <c r="AI421" i="1"/>
  <c r="AI419" i="1"/>
  <c r="AI417" i="1"/>
  <c r="AI415" i="1"/>
  <c r="AI413" i="1"/>
  <c r="AI411" i="1"/>
  <c r="AI409" i="1"/>
  <c r="AI407" i="1"/>
  <c r="AI405" i="1"/>
  <c r="AI403" i="1"/>
  <c r="AI401" i="1"/>
  <c r="AI399" i="1"/>
  <c r="AI397" i="1"/>
  <c r="AI395" i="1"/>
  <c r="AI393" i="1"/>
  <c r="AI391" i="1"/>
  <c r="AI389" i="1"/>
  <c r="AI387" i="1"/>
  <c r="AI385" i="1"/>
  <c r="AI383" i="1"/>
  <c r="AI381" i="1"/>
  <c r="AI379" i="1"/>
  <c r="AI377" i="1"/>
  <c r="AI375" i="1"/>
  <c r="AI373" i="1"/>
  <c r="AI371" i="1"/>
  <c r="AI369" i="1"/>
  <c r="AI367" i="1"/>
  <c r="AI365" i="1"/>
  <c r="AI363" i="1"/>
  <c r="AI361" i="1"/>
  <c r="AI359" i="1"/>
  <c r="AI357" i="1"/>
  <c r="AI355" i="1"/>
  <c r="AI353" i="1"/>
  <c r="AI351" i="1"/>
  <c r="AI349" i="1"/>
  <c r="AI347" i="1"/>
  <c r="AI345" i="1"/>
  <c r="AI343" i="1"/>
  <c r="AI341" i="1"/>
  <c r="AI340" i="1"/>
  <c r="AI339" i="1"/>
  <c r="AI337" i="1"/>
  <c r="AI335" i="1"/>
  <c r="AI334" i="1"/>
  <c r="AI333" i="1"/>
  <c r="AI332" i="1"/>
  <c r="AI331" i="1"/>
  <c r="AI330" i="1"/>
  <c r="AI329" i="1"/>
  <c r="AI327" i="1"/>
  <c r="AI325" i="1"/>
  <c r="AI322" i="1"/>
  <c r="AI320" i="1"/>
  <c r="AI318" i="1"/>
  <c r="AI316" i="1"/>
  <c r="AI314" i="1"/>
  <c r="AI312" i="1"/>
  <c r="AI309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4" i="1"/>
  <c r="AI282" i="1"/>
  <c r="AI281" i="1"/>
  <c r="AI280" i="1"/>
  <c r="AI279" i="1"/>
  <c r="AI278" i="1"/>
  <c r="AI277" i="1"/>
  <c r="AI276" i="1"/>
  <c r="AI275" i="1"/>
  <c r="AI274" i="1"/>
  <c r="AI273" i="1"/>
  <c r="AI272" i="1"/>
  <c r="AI270" i="1"/>
  <c r="AI268" i="1"/>
  <c r="AI266" i="1"/>
  <c r="AI264" i="1"/>
  <c r="AI262" i="1"/>
  <c r="AI260" i="1"/>
  <c r="AI258" i="1"/>
  <c r="AI256" i="1"/>
  <c r="AI254" i="1"/>
  <c r="AI252" i="1"/>
  <c r="AI250" i="1"/>
  <c r="AI247" i="1"/>
  <c r="AI245" i="1"/>
  <c r="AI243" i="1"/>
  <c r="AI241" i="1"/>
  <c r="AI239" i="1"/>
  <c r="AI237" i="1"/>
  <c r="AI235" i="1"/>
  <c r="AI232" i="1"/>
  <c r="AI229" i="1"/>
  <c r="AI226" i="1"/>
  <c r="AI223" i="1"/>
  <c r="AI220" i="1"/>
  <c r="AI218" i="1"/>
  <c r="AI216" i="1"/>
  <c r="AI214" i="1"/>
  <c r="AI213" i="1"/>
  <c r="AI212" i="1"/>
  <c r="AI210" i="1"/>
  <c r="AI209" i="1"/>
  <c r="AI206" i="1"/>
  <c r="AI204" i="1"/>
  <c r="AI202" i="1"/>
  <c r="AI200" i="1"/>
  <c r="AI198" i="1"/>
  <c r="AI196" i="1"/>
  <c r="AI194" i="1"/>
  <c r="AI191" i="1"/>
  <c r="AI189" i="1"/>
  <c r="AI186" i="1"/>
  <c r="AI184" i="1"/>
  <c r="AI182" i="1"/>
  <c r="AI180" i="1"/>
  <c r="AI179" i="1"/>
  <c r="AI177" i="1"/>
  <c r="AI176" i="1"/>
  <c r="AI174" i="1"/>
  <c r="AI173" i="1"/>
  <c r="AI172" i="1"/>
  <c r="AI170" i="1"/>
  <c r="AI169" i="1"/>
  <c r="AI168" i="1"/>
  <c r="AI167" i="1"/>
  <c r="AI166" i="1"/>
  <c r="AI164" i="1"/>
  <c r="AI163" i="1"/>
  <c r="AI162" i="1"/>
  <c r="AI161" i="1"/>
  <c r="AI159" i="1"/>
  <c r="AI158" i="1"/>
  <c r="AI157" i="1"/>
  <c r="AI155" i="1"/>
  <c r="AI154" i="1"/>
  <c r="AI153" i="1"/>
  <c r="AI151" i="1"/>
  <c r="AI150" i="1"/>
  <c r="AI149" i="1"/>
  <c r="AI147" i="1"/>
  <c r="AI146" i="1"/>
  <c r="AI145" i="1"/>
  <c r="AI142" i="1"/>
  <c r="AI139" i="1"/>
  <c r="AI136" i="1"/>
  <c r="AI133" i="1"/>
  <c r="AI130" i="1"/>
  <c r="AI127" i="1"/>
  <c r="AI125" i="1"/>
  <c r="AI122" i="1"/>
  <c r="AI119" i="1"/>
  <c r="AI116" i="1"/>
  <c r="AI113" i="1"/>
  <c r="AI110" i="1"/>
  <c r="AI108" i="1"/>
  <c r="AI106" i="1"/>
  <c r="AI104" i="1"/>
  <c r="AI102" i="1"/>
  <c r="AI66" i="1"/>
  <c r="AI64" i="1"/>
  <c r="AI61" i="1"/>
  <c r="AI58" i="1"/>
  <c r="AI55" i="1"/>
  <c r="AI53" i="1"/>
  <c r="AI50" i="1"/>
  <c r="AI48" i="1"/>
  <c r="AI46" i="1"/>
  <c r="AI44" i="1"/>
  <c r="AI42" i="1"/>
  <c r="AI40" i="1"/>
  <c r="AI38" i="1"/>
  <c r="AI36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1" i="1"/>
  <c r="AI19" i="1"/>
  <c r="AI17" i="1"/>
  <c r="AP17" i="1"/>
  <c r="AF21" i="1"/>
  <c r="AG52" i="1"/>
  <c r="AG57" i="1"/>
  <c r="AF635" i="1"/>
  <c r="AF633" i="1"/>
  <c r="AF631" i="1"/>
  <c r="AF629" i="1"/>
  <c r="AF627" i="1"/>
  <c r="AF625" i="1"/>
  <c r="AF623" i="1"/>
  <c r="AF621" i="1"/>
  <c r="AF619" i="1"/>
  <c r="AF617" i="1"/>
  <c r="AF615" i="1"/>
  <c r="AF613" i="1"/>
  <c r="AF611" i="1"/>
  <c r="AF609" i="1"/>
  <c r="AF607" i="1"/>
  <c r="AF605" i="1"/>
  <c r="AF603" i="1"/>
  <c r="AF601" i="1"/>
  <c r="AF599" i="1"/>
  <c r="AF597" i="1"/>
  <c r="AF595" i="1"/>
  <c r="AF593" i="1"/>
  <c r="AF591" i="1"/>
  <c r="AF589" i="1"/>
  <c r="AF587" i="1"/>
  <c r="AF585" i="1"/>
  <c r="AF583" i="1"/>
  <c r="AF581" i="1"/>
  <c r="AF579" i="1"/>
  <c r="AF577" i="1"/>
  <c r="AF575" i="1"/>
  <c r="AF573" i="1"/>
  <c r="AF571" i="1"/>
  <c r="AF569" i="1"/>
  <c r="AF567" i="1"/>
  <c r="AF565" i="1"/>
  <c r="AF563" i="1"/>
  <c r="AF561" i="1"/>
  <c r="AF559" i="1"/>
  <c r="AF557" i="1"/>
  <c r="AF555" i="1"/>
  <c r="AF553" i="1"/>
  <c r="AF551" i="1"/>
  <c r="AF549" i="1"/>
  <c r="AF547" i="1"/>
  <c r="AF545" i="1"/>
  <c r="AF543" i="1"/>
  <c r="AF541" i="1"/>
  <c r="AF539" i="1"/>
  <c r="AF537" i="1"/>
  <c r="AF535" i="1"/>
  <c r="AF533" i="1"/>
  <c r="AF531" i="1"/>
  <c r="AF529" i="1"/>
  <c r="AF527" i="1"/>
  <c r="AF525" i="1"/>
  <c r="AF523" i="1"/>
  <c r="AF521" i="1"/>
  <c r="AF519" i="1"/>
  <c r="AF517" i="1"/>
  <c r="AF515" i="1"/>
  <c r="AF513" i="1"/>
  <c r="AF511" i="1"/>
  <c r="AF509" i="1"/>
  <c r="AF507" i="1"/>
  <c r="AF505" i="1"/>
  <c r="AF503" i="1"/>
  <c r="AF501" i="1"/>
  <c r="AF499" i="1"/>
  <c r="AF497" i="1"/>
  <c r="AF495" i="1"/>
  <c r="AF493" i="1"/>
  <c r="AF491" i="1"/>
  <c r="AF489" i="1"/>
  <c r="AF487" i="1"/>
  <c r="AF485" i="1"/>
  <c r="AF483" i="1"/>
  <c r="AF481" i="1"/>
  <c r="AF479" i="1"/>
  <c r="AF477" i="1"/>
  <c r="AF475" i="1"/>
  <c r="AF473" i="1"/>
  <c r="AF471" i="1"/>
  <c r="AF469" i="1"/>
  <c r="AF467" i="1"/>
  <c r="AF465" i="1"/>
  <c r="AF463" i="1"/>
  <c r="AF461" i="1"/>
  <c r="AF459" i="1"/>
  <c r="AF457" i="1"/>
  <c r="AF455" i="1"/>
  <c r="AF453" i="1"/>
  <c r="AF451" i="1"/>
  <c r="AF449" i="1"/>
  <c r="AF447" i="1"/>
  <c r="AF445" i="1"/>
  <c r="AF443" i="1"/>
  <c r="AF441" i="1"/>
  <c r="AF439" i="1"/>
  <c r="AF437" i="1"/>
  <c r="AF435" i="1"/>
  <c r="AF433" i="1"/>
  <c r="AF431" i="1"/>
  <c r="AF429" i="1"/>
  <c r="AF427" i="1"/>
  <c r="AF425" i="1"/>
  <c r="AF423" i="1"/>
  <c r="AF421" i="1"/>
  <c r="AF419" i="1"/>
  <c r="AF417" i="1"/>
  <c r="AF415" i="1"/>
  <c r="AF413" i="1"/>
  <c r="AF411" i="1"/>
  <c r="AF409" i="1"/>
  <c r="AF407" i="1"/>
  <c r="AF405" i="1"/>
  <c r="AF403" i="1"/>
  <c r="AF401" i="1"/>
  <c r="AF399" i="1"/>
  <c r="AF397" i="1"/>
  <c r="AF395" i="1"/>
  <c r="AF393" i="1"/>
  <c r="AF391" i="1"/>
  <c r="AF389" i="1"/>
  <c r="AF387" i="1"/>
  <c r="AF385" i="1"/>
  <c r="AF383" i="1"/>
  <c r="AF381" i="1"/>
  <c r="AF379" i="1"/>
  <c r="AF377" i="1"/>
  <c r="AF375" i="1"/>
  <c r="AF373" i="1"/>
  <c r="AF371" i="1"/>
  <c r="AF369" i="1"/>
  <c r="AF367" i="1"/>
  <c r="AF365" i="1"/>
  <c r="AF363" i="1"/>
  <c r="AF361" i="1"/>
  <c r="AF359" i="1"/>
  <c r="AF357" i="1"/>
  <c r="AF355" i="1"/>
  <c r="AF353" i="1"/>
  <c r="AF351" i="1"/>
  <c r="AF349" i="1"/>
  <c r="AF347" i="1"/>
  <c r="AF345" i="1"/>
  <c r="AF343" i="1"/>
  <c r="AF341" i="1"/>
  <c r="AF340" i="1"/>
  <c r="AF339" i="1"/>
  <c r="AF337" i="1"/>
  <c r="AF335" i="1"/>
  <c r="AF334" i="1"/>
  <c r="AF333" i="1"/>
  <c r="AF332" i="1"/>
  <c r="AF331" i="1"/>
  <c r="AF330" i="1"/>
  <c r="AF329" i="1"/>
  <c r="AF327" i="1"/>
  <c r="AF325" i="1"/>
  <c r="AF322" i="1"/>
  <c r="AF320" i="1"/>
  <c r="AF318" i="1"/>
  <c r="AF316" i="1"/>
  <c r="AF314" i="1"/>
  <c r="AF312" i="1"/>
  <c r="AF309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4" i="1"/>
  <c r="AF282" i="1"/>
  <c r="AF281" i="1"/>
  <c r="AF280" i="1"/>
  <c r="AF279" i="1"/>
  <c r="AF278" i="1"/>
  <c r="AF277" i="1"/>
  <c r="AF276" i="1"/>
  <c r="AF275" i="1"/>
  <c r="AF274" i="1"/>
  <c r="AF273" i="1"/>
  <c r="AF272" i="1"/>
  <c r="AF270" i="1"/>
  <c r="AF268" i="1"/>
  <c r="AF266" i="1"/>
  <c r="AF264" i="1"/>
  <c r="AF262" i="1"/>
  <c r="AF260" i="1"/>
  <c r="AF258" i="1"/>
  <c r="AF256" i="1"/>
  <c r="AF254" i="1"/>
  <c r="AF252" i="1"/>
  <c r="AF250" i="1"/>
  <c r="AF247" i="1"/>
  <c r="AF245" i="1"/>
  <c r="AF243" i="1"/>
  <c r="AF241" i="1"/>
  <c r="AF239" i="1"/>
  <c r="AF237" i="1"/>
  <c r="AF235" i="1"/>
  <c r="AF232" i="1"/>
  <c r="AF229" i="1"/>
  <c r="AF226" i="1"/>
  <c r="AF223" i="1"/>
  <c r="AF220" i="1"/>
  <c r="AF218" i="1"/>
  <c r="AF216" i="1"/>
  <c r="AF214" i="1"/>
  <c r="AF213" i="1"/>
  <c r="AF212" i="1"/>
  <c r="AF210" i="1"/>
  <c r="AF209" i="1"/>
  <c r="AF206" i="1"/>
  <c r="AF204" i="1"/>
  <c r="AF202" i="1"/>
  <c r="AF200" i="1"/>
  <c r="AF198" i="1"/>
  <c r="AF196" i="1"/>
  <c r="AF194" i="1"/>
  <c r="AF191" i="1"/>
  <c r="AF189" i="1"/>
  <c r="AF186" i="1"/>
  <c r="AF184" i="1"/>
  <c r="AF182" i="1"/>
  <c r="AF180" i="1"/>
  <c r="AF179" i="1"/>
  <c r="AF177" i="1"/>
  <c r="AF176" i="1"/>
  <c r="AF174" i="1"/>
  <c r="AF173" i="1"/>
  <c r="AF172" i="1"/>
  <c r="AF170" i="1"/>
  <c r="AF169" i="1"/>
  <c r="AF168" i="1"/>
  <c r="AF167" i="1"/>
  <c r="AF166" i="1"/>
  <c r="AF164" i="1"/>
  <c r="AF163" i="1"/>
  <c r="AF162" i="1"/>
  <c r="AF161" i="1"/>
  <c r="AF159" i="1"/>
  <c r="AF158" i="1"/>
  <c r="AF157" i="1"/>
  <c r="AF155" i="1"/>
  <c r="AF154" i="1"/>
  <c r="AF153" i="1"/>
  <c r="AF151" i="1"/>
  <c r="AF150" i="1"/>
  <c r="AF149" i="1"/>
  <c r="AF147" i="1"/>
  <c r="AF146" i="1"/>
  <c r="AF145" i="1"/>
  <c r="AF142" i="1"/>
  <c r="AF139" i="1"/>
  <c r="AF136" i="1"/>
  <c r="AF133" i="1"/>
  <c r="AF130" i="1"/>
  <c r="AF127" i="1"/>
  <c r="AF125" i="1"/>
  <c r="AF122" i="1"/>
  <c r="AF119" i="1"/>
  <c r="AF116" i="1"/>
  <c r="AF113" i="1"/>
  <c r="AF110" i="1"/>
  <c r="AF108" i="1"/>
  <c r="AF106" i="1"/>
  <c r="AF104" i="1"/>
  <c r="AF102" i="1"/>
  <c r="AF66" i="1"/>
  <c r="AF64" i="1"/>
  <c r="AF61" i="1"/>
  <c r="AF58" i="1"/>
  <c r="AF55" i="1"/>
  <c r="AF53" i="1"/>
  <c r="AF50" i="1"/>
  <c r="AF48" i="1"/>
  <c r="AF46" i="1"/>
  <c r="AF44" i="1"/>
  <c r="AF42" i="1"/>
  <c r="AF40" i="1"/>
  <c r="AF38" i="1"/>
  <c r="AF36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19" i="1"/>
  <c r="AF17" i="1"/>
  <c r="AC17" i="1" l="1"/>
  <c r="AC19" i="1"/>
  <c r="AC567" i="1"/>
  <c r="AC519" i="1"/>
  <c r="AC42" i="1"/>
  <c r="AC21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38" i="1"/>
  <c r="W24" i="1"/>
  <c r="W17" i="1"/>
  <c r="M629" i="1"/>
  <c r="M497" i="1"/>
  <c r="M272" i="1"/>
  <c r="M268" i="1"/>
  <c r="J629" i="1"/>
  <c r="J497" i="1"/>
  <c r="J268" i="1"/>
  <c r="Z475" i="1"/>
  <c r="Z467" i="1"/>
  <c r="Z463" i="1"/>
  <c r="Z461" i="1"/>
  <c r="Z459" i="1"/>
  <c r="T371" i="1"/>
  <c r="T298" i="1"/>
  <c r="M639" i="1"/>
  <c r="M66" i="1"/>
  <c r="M61" i="1"/>
  <c r="M58" i="1"/>
  <c r="M55" i="1"/>
  <c r="M53" i="1"/>
  <c r="M50" i="1"/>
  <c r="M48" i="1"/>
  <c r="M46" i="1"/>
  <c r="M42" i="1"/>
  <c r="M38" i="1"/>
  <c r="M34" i="1"/>
  <c r="M33" i="1"/>
  <c r="M32" i="1"/>
  <c r="M31" i="1"/>
  <c r="M30" i="1"/>
  <c r="M29" i="1"/>
  <c r="M28" i="1"/>
  <c r="M27" i="1"/>
  <c r="M26" i="1"/>
  <c r="M25" i="1"/>
  <c r="M24" i="1"/>
  <c r="M23" i="1"/>
  <c r="M21" i="1"/>
  <c r="M19" i="1"/>
  <c r="M17" i="1"/>
  <c r="J593" i="1"/>
  <c r="J595" i="1"/>
  <c r="J597" i="1"/>
  <c r="J599" i="1"/>
  <c r="J639" i="1"/>
  <c r="J635" i="1"/>
  <c r="J633" i="1"/>
  <c r="J623" i="1"/>
  <c r="J621" i="1"/>
  <c r="J619" i="1"/>
  <c r="J421" i="1"/>
  <c r="J419" i="1"/>
  <c r="J347" i="1"/>
  <c r="J345" i="1"/>
  <c r="M635" i="1"/>
  <c r="M633" i="1"/>
  <c r="M623" i="1"/>
  <c r="M621" i="1"/>
  <c r="M619" i="1"/>
  <c r="M617" i="1"/>
  <c r="M615" i="1"/>
  <c r="M613" i="1"/>
  <c r="M611" i="1"/>
  <c r="M603" i="1"/>
  <c r="M601" i="1"/>
  <c r="M599" i="1"/>
  <c r="M597" i="1"/>
  <c r="M595" i="1"/>
  <c r="M593" i="1"/>
  <c r="M591" i="1"/>
  <c r="M589" i="1"/>
  <c r="M587" i="1"/>
  <c r="M579" i="1"/>
  <c r="M577" i="1"/>
  <c r="M575" i="1"/>
  <c r="M573" i="1"/>
  <c r="M571" i="1"/>
  <c r="M569" i="1"/>
  <c r="M567" i="1"/>
  <c r="M565" i="1"/>
  <c r="M563" i="1"/>
  <c r="M553" i="1"/>
  <c r="M551" i="1"/>
  <c r="M549" i="1"/>
  <c r="M547" i="1"/>
  <c r="M545" i="1"/>
  <c r="M543" i="1"/>
  <c r="M541" i="1"/>
  <c r="M539" i="1"/>
  <c r="M537" i="1"/>
  <c r="M535" i="1"/>
  <c r="M533" i="1"/>
  <c r="M525" i="1"/>
  <c r="M523" i="1"/>
  <c r="M521" i="1"/>
  <c r="M519" i="1"/>
  <c r="M495" i="1"/>
  <c r="M493" i="1"/>
  <c r="M491" i="1"/>
  <c r="M489" i="1"/>
  <c r="M487" i="1"/>
  <c r="M485" i="1"/>
  <c r="M483" i="1"/>
  <c r="M481" i="1"/>
  <c r="M479" i="1"/>
  <c r="M477" i="1"/>
  <c r="M475" i="1"/>
  <c r="M467" i="1"/>
  <c r="M465" i="1"/>
  <c r="M463" i="1"/>
  <c r="M461" i="1"/>
  <c r="M459" i="1"/>
  <c r="M441" i="1"/>
  <c r="M439" i="1"/>
  <c r="M437" i="1"/>
  <c r="M435" i="1"/>
  <c r="M433" i="1"/>
  <c r="M431" i="1"/>
  <c r="M429" i="1"/>
  <c r="M427" i="1"/>
  <c r="M425" i="1"/>
  <c r="M423" i="1"/>
  <c r="M421" i="1"/>
  <c r="M419" i="1"/>
  <c r="M417" i="1"/>
  <c r="M413" i="1"/>
  <c r="M411" i="1"/>
  <c r="M409" i="1"/>
  <c r="M407" i="1"/>
  <c r="M405" i="1"/>
  <c r="M403" i="1"/>
  <c r="M401" i="1"/>
  <c r="M399" i="1"/>
  <c r="M397" i="1"/>
  <c r="M395" i="1"/>
  <c r="M393" i="1"/>
  <c r="M391" i="1"/>
  <c r="M389" i="1"/>
  <c r="M387" i="1"/>
  <c r="M385" i="1"/>
  <c r="M383" i="1"/>
  <c r="M381" i="1"/>
  <c r="M379" i="1"/>
  <c r="M377" i="1"/>
  <c r="M375" i="1"/>
  <c r="M373" i="1"/>
  <c r="M371" i="1"/>
  <c r="M369" i="1"/>
  <c r="M367" i="1"/>
  <c r="M365" i="1"/>
  <c r="M363" i="1"/>
  <c r="M361" i="1"/>
  <c r="M359" i="1"/>
  <c r="M357" i="1"/>
  <c r="M355" i="1"/>
  <c r="M353" i="1"/>
  <c r="M351" i="1"/>
  <c r="M349" i="1"/>
  <c r="M347" i="1"/>
  <c r="M345" i="1"/>
  <c r="M343" i="1"/>
  <c r="M341" i="1"/>
  <c r="M340" i="1"/>
  <c r="M339" i="1"/>
  <c r="M337" i="1"/>
  <c r="M335" i="1"/>
  <c r="M334" i="1"/>
  <c r="M333" i="1"/>
  <c r="M332" i="1"/>
  <c r="M331" i="1"/>
  <c r="M330" i="1"/>
  <c r="M329" i="1"/>
  <c r="M327" i="1"/>
  <c r="M325" i="1"/>
  <c r="M322" i="1"/>
  <c r="M320" i="1"/>
  <c r="M319" i="1"/>
  <c r="M318" i="1"/>
  <c r="M316" i="1"/>
  <c r="M314" i="1"/>
  <c r="M312" i="1"/>
  <c r="M309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4" i="1"/>
  <c r="M281" i="1"/>
  <c r="M280" i="1"/>
  <c r="M279" i="1"/>
  <c r="M278" i="1"/>
  <c r="M277" i="1"/>
  <c r="M276" i="1"/>
  <c r="M275" i="1"/>
  <c r="M274" i="1"/>
  <c r="M273" i="1"/>
  <c r="M266" i="1"/>
  <c r="M264" i="1"/>
  <c r="M262" i="1"/>
  <c r="M260" i="1"/>
  <c r="M258" i="1"/>
  <c r="M256" i="1"/>
  <c r="M252" i="1"/>
  <c r="M250" i="1"/>
  <c r="M245" i="1"/>
  <c r="M243" i="1"/>
  <c r="M241" i="1"/>
  <c r="M239" i="1"/>
  <c r="M237" i="1"/>
  <c r="M232" i="1"/>
  <c r="M229" i="1"/>
  <c r="M226" i="1"/>
  <c r="M223" i="1"/>
  <c r="M220" i="1"/>
  <c r="M218" i="1"/>
  <c r="M216" i="1"/>
  <c r="M214" i="1"/>
  <c r="M213" i="1"/>
  <c r="M212" i="1"/>
  <c r="M210" i="1"/>
  <c r="M209" i="1"/>
  <c r="M206" i="1"/>
  <c r="M204" i="1"/>
  <c r="M202" i="1"/>
  <c r="M200" i="1"/>
  <c r="M198" i="1"/>
  <c r="M196" i="1"/>
  <c r="M194" i="1"/>
  <c r="M191" i="1"/>
  <c r="M189" i="1"/>
  <c r="M186" i="1"/>
  <c r="M184" i="1"/>
  <c r="M182" i="1"/>
  <c r="M180" i="1"/>
  <c r="M179" i="1"/>
  <c r="M177" i="1"/>
  <c r="M176" i="1"/>
  <c r="M174" i="1"/>
  <c r="M173" i="1"/>
  <c r="M172" i="1"/>
  <c r="M170" i="1"/>
  <c r="M169" i="1"/>
  <c r="M168" i="1"/>
  <c r="M167" i="1"/>
  <c r="M166" i="1"/>
  <c r="M164" i="1"/>
  <c r="M163" i="1"/>
  <c r="M162" i="1"/>
  <c r="M161" i="1"/>
  <c r="M159" i="1"/>
  <c r="M158" i="1"/>
  <c r="M157" i="1"/>
  <c r="M155" i="1"/>
  <c r="M154" i="1"/>
  <c r="M153" i="1"/>
  <c r="M151" i="1"/>
  <c r="M150" i="1"/>
  <c r="M149" i="1"/>
  <c r="M147" i="1"/>
  <c r="M146" i="1"/>
  <c r="M145" i="1"/>
  <c r="M142" i="1"/>
  <c r="M139" i="1"/>
  <c r="M136" i="1"/>
  <c r="M133" i="1"/>
  <c r="M130" i="1"/>
  <c r="M127" i="1"/>
  <c r="M125" i="1"/>
  <c r="M122" i="1"/>
  <c r="M119" i="1"/>
  <c r="M116" i="1"/>
  <c r="M110" i="1"/>
  <c r="M108" i="1"/>
  <c r="M106" i="1"/>
  <c r="M104" i="1"/>
  <c r="M102" i="1"/>
  <c r="J617" i="1"/>
  <c r="J615" i="1"/>
  <c r="J613" i="1"/>
  <c r="J611" i="1"/>
  <c r="J603" i="1"/>
  <c r="J601" i="1"/>
  <c r="J591" i="1"/>
  <c r="J589" i="1"/>
  <c r="J587" i="1"/>
  <c r="J579" i="1"/>
  <c r="J577" i="1"/>
  <c r="J575" i="1"/>
  <c r="J573" i="1"/>
  <c r="J571" i="1"/>
  <c r="J569" i="1"/>
  <c r="J567" i="1"/>
  <c r="J565" i="1"/>
  <c r="J563" i="1"/>
  <c r="J553" i="1"/>
  <c r="J551" i="1"/>
  <c r="J549" i="1"/>
  <c r="J547" i="1"/>
  <c r="J545" i="1"/>
  <c r="J543" i="1"/>
  <c r="J541" i="1"/>
  <c r="J539" i="1"/>
  <c r="J537" i="1"/>
  <c r="J535" i="1"/>
  <c r="J533" i="1"/>
  <c r="J525" i="1"/>
  <c r="J523" i="1"/>
  <c r="J521" i="1"/>
  <c r="J519" i="1"/>
  <c r="J495" i="1"/>
  <c r="J493" i="1"/>
  <c r="J491" i="1"/>
  <c r="J489" i="1"/>
  <c r="J487" i="1"/>
  <c r="J485" i="1"/>
  <c r="J483" i="1"/>
  <c r="J481" i="1"/>
  <c r="J479" i="1"/>
  <c r="J477" i="1"/>
  <c r="J475" i="1"/>
  <c r="J467" i="1"/>
  <c r="J465" i="1"/>
  <c r="J463" i="1"/>
  <c r="J461" i="1"/>
  <c r="J459" i="1"/>
  <c r="J441" i="1"/>
  <c r="J439" i="1"/>
  <c r="J437" i="1"/>
  <c r="J435" i="1"/>
  <c r="J433" i="1"/>
  <c r="J431" i="1"/>
  <c r="J429" i="1"/>
  <c r="J427" i="1"/>
  <c r="J425" i="1"/>
  <c r="J423" i="1"/>
  <c r="J417" i="1"/>
  <c r="J413" i="1"/>
  <c r="J411" i="1"/>
  <c r="J409" i="1"/>
  <c r="J407" i="1"/>
  <c r="J405" i="1"/>
  <c r="J403" i="1"/>
  <c r="J401" i="1"/>
  <c r="J399" i="1"/>
  <c r="J397" i="1"/>
  <c r="J395" i="1"/>
  <c r="J393" i="1"/>
  <c r="J391" i="1"/>
  <c r="J389" i="1"/>
  <c r="J387" i="1"/>
  <c r="J385" i="1"/>
  <c r="J383" i="1"/>
  <c r="J381" i="1"/>
  <c r="J379" i="1"/>
  <c r="J377" i="1"/>
  <c r="J375" i="1"/>
  <c r="J373" i="1"/>
  <c r="J371" i="1"/>
  <c r="J369" i="1"/>
  <c r="J367" i="1"/>
  <c r="J365" i="1"/>
  <c r="J363" i="1"/>
  <c r="J361" i="1"/>
  <c r="J359" i="1"/>
  <c r="J357" i="1"/>
  <c r="J355" i="1"/>
  <c r="J353" i="1"/>
  <c r="J351" i="1"/>
  <c r="J349" i="1"/>
  <c r="J343" i="1"/>
  <c r="J341" i="1"/>
  <c r="J340" i="1"/>
  <c r="J339" i="1"/>
  <c r="J337" i="1"/>
  <c r="J335" i="1"/>
  <c r="J334" i="1"/>
  <c r="J333" i="1"/>
  <c r="J332" i="1"/>
  <c r="J331" i="1"/>
  <c r="J330" i="1"/>
  <c r="J329" i="1"/>
  <c r="J327" i="1"/>
  <c r="J325" i="1"/>
  <c r="J322" i="1"/>
  <c r="J320" i="1"/>
  <c r="J318" i="1"/>
  <c r="J316" i="1"/>
  <c r="J314" i="1"/>
  <c r="J312" i="1"/>
  <c r="J309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1" i="1"/>
  <c r="J280" i="1"/>
  <c r="J279" i="1"/>
  <c r="J278" i="1"/>
  <c r="J277" i="1"/>
  <c r="J276" i="1"/>
  <c r="J275" i="1"/>
  <c r="J274" i="1"/>
  <c r="J273" i="1"/>
  <c r="J272" i="1"/>
  <c r="J266" i="1"/>
  <c r="J264" i="1"/>
  <c r="J262" i="1"/>
  <c r="J260" i="1"/>
  <c r="J258" i="1"/>
  <c r="J256" i="1"/>
  <c r="J252" i="1"/>
  <c r="J250" i="1"/>
  <c r="J245" i="1"/>
  <c r="J243" i="1"/>
  <c r="J241" i="1"/>
  <c r="J239" i="1"/>
  <c r="J237" i="1"/>
  <c r="J232" i="1"/>
  <c r="J229" i="1"/>
  <c r="J226" i="1"/>
  <c r="J223" i="1"/>
  <c r="J220" i="1"/>
  <c r="J218" i="1"/>
  <c r="J216" i="1"/>
  <c r="J214" i="1"/>
  <c r="J213" i="1"/>
  <c r="J212" i="1"/>
  <c r="J210" i="1"/>
  <c r="J209" i="1"/>
  <c r="J206" i="1"/>
  <c r="J204" i="1"/>
  <c r="J202" i="1"/>
  <c r="J200" i="1"/>
  <c r="J198" i="1"/>
  <c r="J196" i="1"/>
  <c r="J194" i="1"/>
  <c r="J191" i="1"/>
  <c r="J189" i="1"/>
  <c r="J186" i="1"/>
  <c r="J184" i="1"/>
  <c r="J182" i="1"/>
  <c r="J180" i="1"/>
  <c r="J179" i="1"/>
  <c r="J177" i="1"/>
  <c r="J176" i="1"/>
  <c r="J174" i="1"/>
  <c r="J173" i="1"/>
  <c r="J172" i="1"/>
  <c r="J170" i="1"/>
  <c r="J169" i="1"/>
  <c r="J168" i="1"/>
  <c r="J167" i="1"/>
  <c r="J166" i="1"/>
  <c r="J164" i="1"/>
  <c r="J163" i="1"/>
  <c r="J162" i="1"/>
  <c r="J161" i="1"/>
  <c r="J159" i="1"/>
  <c r="J158" i="1"/>
  <c r="J157" i="1"/>
  <c r="J155" i="1"/>
  <c r="J154" i="1"/>
  <c r="J153" i="1"/>
  <c r="J151" i="1"/>
  <c r="J150" i="1"/>
  <c r="J149" i="1"/>
  <c r="J147" i="1"/>
  <c r="J146" i="1"/>
  <c r="J145" i="1"/>
  <c r="J142" i="1"/>
  <c r="J139" i="1"/>
  <c r="J136" i="1"/>
  <c r="J133" i="1"/>
  <c r="J130" i="1"/>
  <c r="J127" i="1"/>
  <c r="J125" i="1"/>
  <c r="J122" i="1"/>
  <c r="J119" i="1"/>
  <c r="J116" i="1"/>
  <c r="J113" i="1"/>
  <c r="J110" i="1"/>
  <c r="J108" i="1"/>
  <c r="J106" i="1"/>
  <c r="J104" i="1"/>
  <c r="J102" i="1"/>
  <c r="J66" i="1"/>
  <c r="J17" i="1"/>
  <c r="J24" i="1"/>
  <c r="U52" i="1" l="1"/>
  <c r="U57" i="1"/>
  <c r="U336" i="1"/>
  <c r="U338" i="1"/>
  <c r="U339" i="1"/>
  <c r="U340" i="1"/>
  <c r="Q639" i="1"/>
  <c r="Q637" i="1"/>
  <c r="Q635" i="1"/>
  <c r="Q633" i="1"/>
  <c r="Q631" i="1"/>
  <c r="Q629" i="1"/>
  <c r="Q627" i="1"/>
  <c r="Q625" i="1"/>
  <c r="Q623" i="1"/>
  <c r="Q621" i="1"/>
  <c r="Q619" i="1"/>
  <c r="Q617" i="1"/>
  <c r="Q615" i="1"/>
  <c r="Q613" i="1"/>
  <c r="Q611" i="1"/>
  <c r="Q609" i="1"/>
  <c r="Q607" i="1"/>
  <c r="Q605" i="1"/>
  <c r="Q603" i="1"/>
  <c r="Q601" i="1"/>
  <c r="Q599" i="1"/>
  <c r="Q597" i="1"/>
  <c r="Q595" i="1"/>
  <c r="Q593" i="1"/>
  <c r="Q591" i="1"/>
  <c r="Q589" i="1"/>
  <c r="Q587" i="1"/>
  <c r="Q585" i="1"/>
  <c r="Q583" i="1"/>
  <c r="Q581" i="1"/>
  <c r="Q579" i="1"/>
  <c r="Q577" i="1"/>
  <c r="Q575" i="1"/>
  <c r="Q573" i="1"/>
  <c r="Q571" i="1"/>
  <c r="Q569" i="1"/>
  <c r="Q567" i="1"/>
  <c r="Q565" i="1"/>
  <c r="Q563" i="1"/>
  <c r="Q561" i="1"/>
  <c r="Q559" i="1"/>
  <c r="Q557" i="1"/>
  <c r="Q555" i="1"/>
  <c r="Q553" i="1"/>
  <c r="Q551" i="1"/>
  <c r="Q549" i="1"/>
  <c r="Q547" i="1"/>
  <c r="Q545" i="1"/>
  <c r="Q543" i="1"/>
  <c r="Q541" i="1"/>
  <c r="Q539" i="1"/>
  <c r="Q537" i="1"/>
  <c r="Q535" i="1"/>
  <c r="Q533" i="1"/>
  <c r="Q531" i="1"/>
  <c r="Q529" i="1"/>
  <c r="Q527" i="1"/>
  <c r="Q525" i="1"/>
  <c r="Q523" i="1"/>
  <c r="Q521" i="1"/>
  <c r="Q519" i="1"/>
  <c r="Q517" i="1"/>
  <c r="Q515" i="1"/>
  <c r="Q513" i="1"/>
  <c r="Q511" i="1"/>
  <c r="Q509" i="1"/>
  <c r="Q507" i="1"/>
  <c r="Q505" i="1"/>
  <c r="Q503" i="1"/>
  <c r="Q501" i="1"/>
  <c r="Q499" i="1"/>
  <c r="Q497" i="1"/>
  <c r="Q495" i="1"/>
  <c r="Q493" i="1"/>
  <c r="Q491" i="1"/>
  <c r="Q489" i="1"/>
  <c r="Q487" i="1"/>
  <c r="Q485" i="1"/>
  <c r="Q483" i="1"/>
  <c r="Q481" i="1"/>
  <c r="Q479" i="1"/>
  <c r="Q477" i="1"/>
  <c r="Q475" i="1"/>
  <c r="Q473" i="1"/>
  <c r="Q471" i="1"/>
  <c r="Q469" i="1"/>
  <c r="Q467" i="1"/>
  <c r="Q465" i="1"/>
  <c r="Q463" i="1"/>
  <c r="Q461" i="1"/>
  <c r="Q459" i="1"/>
  <c r="Q457" i="1"/>
  <c r="Q455" i="1"/>
  <c r="Q453" i="1"/>
  <c r="Q451" i="1"/>
  <c r="Q449" i="1"/>
  <c r="Q447" i="1"/>
  <c r="Q445" i="1"/>
  <c r="Q443" i="1"/>
  <c r="Q441" i="1"/>
  <c r="Q439" i="1"/>
  <c r="Q437" i="1"/>
  <c r="Q435" i="1"/>
  <c r="Q433" i="1"/>
  <c r="Q431" i="1"/>
  <c r="Q429" i="1"/>
  <c r="Q427" i="1"/>
  <c r="Q425" i="1"/>
  <c r="Q423" i="1"/>
  <c r="Q421" i="1"/>
  <c r="Q419" i="1"/>
  <c r="Q417" i="1"/>
  <c r="Q415" i="1"/>
  <c r="Q413" i="1"/>
  <c r="Q411" i="1"/>
  <c r="Q409" i="1"/>
  <c r="Q407" i="1"/>
  <c r="Q405" i="1"/>
  <c r="Q403" i="1"/>
  <c r="Q401" i="1"/>
  <c r="Q399" i="1"/>
  <c r="Q397" i="1"/>
  <c r="Q395" i="1"/>
  <c r="Q393" i="1"/>
  <c r="Q391" i="1"/>
  <c r="Q389" i="1"/>
  <c r="Q387" i="1"/>
  <c r="Q385" i="1"/>
  <c r="Q383" i="1"/>
  <c r="Q381" i="1"/>
  <c r="Q379" i="1"/>
  <c r="Q377" i="1"/>
  <c r="Q375" i="1"/>
  <c r="Q373" i="1"/>
  <c r="Q371" i="1"/>
  <c r="Q369" i="1"/>
  <c r="Q367" i="1"/>
  <c r="Q365" i="1"/>
  <c r="Q363" i="1"/>
  <c r="Q361" i="1"/>
  <c r="Q359" i="1"/>
  <c r="Q357" i="1"/>
  <c r="Q355" i="1"/>
  <c r="Q353" i="1"/>
  <c r="Q351" i="1"/>
  <c r="Q349" i="1"/>
  <c r="Q347" i="1"/>
  <c r="Q345" i="1"/>
  <c r="Q343" i="1"/>
  <c r="Q341" i="1"/>
  <c r="Q340" i="1"/>
  <c r="Q339" i="1"/>
  <c r="Q337" i="1"/>
  <c r="Q335" i="1"/>
  <c r="Q334" i="1"/>
  <c r="Q333" i="1"/>
  <c r="Q332" i="1"/>
  <c r="Q331" i="1"/>
  <c r="Q330" i="1"/>
  <c r="Q329" i="1"/>
  <c r="Q327" i="1"/>
  <c r="Q325" i="1"/>
  <c r="Q322" i="1"/>
  <c r="Q320" i="1"/>
  <c r="Q318" i="1"/>
  <c r="Q316" i="1"/>
  <c r="Q314" i="1"/>
  <c r="Q312" i="1"/>
  <c r="Q309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4" i="1"/>
  <c r="Q282" i="1"/>
  <c r="Q281" i="1"/>
  <c r="Q280" i="1"/>
  <c r="Q279" i="1"/>
  <c r="Q278" i="1"/>
  <c r="Q277" i="1"/>
  <c r="Q276" i="1"/>
  <c r="Q275" i="1"/>
  <c r="Q274" i="1"/>
  <c r="Q273" i="1"/>
  <c r="Q272" i="1"/>
  <c r="Q270" i="1"/>
  <c r="Q268" i="1"/>
  <c r="Q266" i="1"/>
  <c r="Q264" i="1"/>
  <c r="Q262" i="1"/>
  <c r="Q260" i="1"/>
  <c r="Q258" i="1"/>
  <c r="Q256" i="1"/>
  <c r="Q254" i="1"/>
  <c r="Q252" i="1"/>
  <c r="Q250" i="1"/>
  <c r="Q247" i="1"/>
  <c r="Q245" i="1"/>
  <c r="Q243" i="1"/>
  <c r="Q241" i="1"/>
  <c r="Q239" i="1"/>
  <c r="Q237" i="1"/>
  <c r="Q235" i="1"/>
  <c r="Q232" i="1"/>
  <c r="Q229" i="1"/>
  <c r="Q226" i="1"/>
  <c r="Q223" i="1"/>
  <c r="Q220" i="1"/>
  <c r="Q218" i="1"/>
  <c r="Q216" i="1"/>
  <c r="Q214" i="1"/>
  <c r="Q213" i="1"/>
  <c r="Q212" i="1"/>
  <c r="Q210" i="1"/>
  <c r="Q209" i="1"/>
  <c r="Q206" i="1"/>
  <c r="Q204" i="1"/>
  <c r="Q202" i="1"/>
  <c r="Q200" i="1"/>
  <c r="Q198" i="1"/>
  <c r="Q196" i="1"/>
  <c r="Q194" i="1"/>
  <c r="Q191" i="1"/>
  <c r="Q189" i="1"/>
  <c r="Q186" i="1"/>
  <c r="Q184" i="1"/>
  <c r="Q182" i="1"/>
  <c r="Q180" i="1"/>
  <c r="Q179" i="1"/>
  <c r="Q177" i="1"/>
  <c r="Q176" i="1"/>
  <c r="Q174" i="1"/>
  <c r="Q173" i="1"/>
  <c r="Q172" i="1"/>
  <c r="Q170" i="1"/>
  <c r="Q169" i="1"/>
  <c r="Q168" i="1"/>
  <c r="Q167" i="1"/>
  <c r="Q166" i="1"/>
  <c r="Q164" i="1"/>
  <c r="Q163" i="1"/>
  <c r="Q162" i="1"/>
  <c r="Q161" i="1"/>
  <c r="Q159" i="1"/>
  <c r="Q158" i="1"/>
  <c r="Q157" i="1"/>
  <c r="Q153" i="1"/>
  <c r="Q155" i="1"/>
  <c r="Q154" i="1"/>
  <c r="Q151" i="1"/>
  <c r="Q150" i="1"/>
  <c r="Q149" i="1"/>
  <c r="Q147" i="1"/>
  <c r="Q146" i="1"/>
  <c r="Q145" i="1"/>
  <c r="Q142" i="1"/>
  <c r="Q139" i="1"/>
  <c r="Q136" i="1"/>
  <c r="Q133" i="1"/>
  <c r="Q130" i="1"/>
  <c r="Q127" i="1"/>
  <c r="Q125" i="1"/>
  <c r="Q122" i="1"/>
  <c r="Q119" i="1"/>
  <c r="Q116" i="1"/>
  <c r="Q113" i="1"/>
  <c r="Q110" i="1"/>
  <c r="Q66" i="1"/>
  <c r="Q64" i="1"/>
  <c r="Q61" i="1"/>
  <c r="Q58" i="1"/>
  <c r="Q55" i="1"/>
  <c r="Q53" i="1"/>
  <c r="Q50" i="1"/>
  <c r="Q48" i="1"/>
  <c r="Q46" i="1"/>
  <c r="Q44" i="1"/>
  <c r="Q42" i="1"/>
  <c r="Q23" i="1"/>
  <c r="Q24" i="1"/>
  <c r="Q25" i="1"/>
  <c r="Q26" i="1"/>
  <c r="Q27" i="1"/>
  <c r="Q28" i="1"/>
  <c r="Q29" i="1"/>
  <c r="Q30" i="1"/>
  <c r="Q31" i="1"/>
  <c r="Q32" i="1"/>
  <c r="Q33" i="1"/>
  <c r="Q34" i="1"/>
  <c r="Q36" i="1"/>
  <c r="Q38" i="1"/>
  <c r="Q40" i="1"/>
  <c r="Q17" i="1"/>
  <c r="Q19" i="1"/>
  <c r="Q21" i="1"/>
  <c r="AT491" i="1" l="1"/>
  <c r="AT509" i="1"/>
  <c r="W212" i="1"/>
  <c r="P212" i="1"/>
  <c r="G212" i="1"/>
  <c r="W209" i="1"/>
  <c r="P209" i="1"/>
  <c r="G209" i="1"/>
  <c r="AW144" i="1"/>
  <c r="AV144" i="1"/>
  <c r="AW141" i="1"/>
  <c r="AV141" i="1"/>
  <c r="AW138" i="1"/>
  <c r="AV138" i="1"/>
  <c r="AW135" i="1"/>
  <c r="AV135" i="1"/>
  <c r="AW129" i="1"/>
  <c r="AV129" i="1"/>
  <c r="AW124" i="1"/>
  <c r="AV124" i="1"/>
  <c r="AW121" i="1"/>
  <c r="AV121" i="1"/>
  <c r="AW118" i="1"/>
  <c r="AV118" i="1"/>
  <c r="AW115" i="1"/>
  <c r="AV115" i="1"/>
  <c r="AW112" i="1"/>
  <c r="AV112" i="1"/>
  <c r="AW63" i="1"/>
  <c r="AV63" i="1"/>
  <c r="AW60" i="1"/>
  <c r="AV60" i="1"/>
  <c r="AD57" i="1"/>
  <c r="AA57" i="1"/>
  <c r="X57" i="1"/>
  <c r="N57" i="1"/>
  <c r="H57" i="1"/>
  <c r="AW228" i="1"/>
  <c r="AV228" i="1"/>
  <c r="AW225" i="1"/>
  <c r="AV225" i="1"/>
  <c r="AU425" i="1"/>
  <c r="AP639" i="1"/>
  <c r="AP637" i="1"/>
  <c r="AP635" i="1"/>
  <c r="AP633" i="1"/>
  <c r="AP631" i="1"/>
  <c r="AP629" i="1"/>
  <c r="AP627" i="1"/>
  <c r="AP625" i="1"/>
  <c r="AP623" i="1"/>
  <c r="AP621" i="1"/>
  <c r="AP619" i="1"/>
  <c r="AP617" i="1"/>
  <c r="AP615" i="1"/>
  <c r="AP613" i="1"/>
  <c r="AP611" i="1"/>
  <c r="AP609" i="1"/>
  <c r="AP607" i="1"/>
  <c r="AP605" i="1"/>
  <c r="AT605" i="1" s="1"/>
  <c r="AP603" i="1"/>
  <c r="AP601" i="1"/>
  <c r="AP599" i="1"/>
  <c r="AP597" i="1"/>
  <c r="AP595" i="1"/>
  <c r="AP593" i="1"/>
  <c r="AP591" i="1"/>
  <c r="AP589" i="1"/>
  <c r="AP587" i="1"/>
  <c r="AP585" i="1"/>
  <c r="AP583" i="1"/>
  <c r="AP581" i="1"/>
  <c r="AP579" i="1"/>
  <c r="AP577" i="1"/>
  <c r="AP575" i="1"/>
  <c r="AP573" i="1"/>
  <c r="AP571" i="1"/>
  <c r="AP569" i="1"/>
  <c r="AP567" i="1"/>
  <c r="AP565" i="1"/>
  <c r="AP563" i="1"/>
  <c r="AP561" i="1"/>
  <c r="AP559" i="1"/>
  <c r="AT559" i="1" s="1"/>
  <c r="AP557" i="1"/>
  <c r="AP555" i="1"/>
  <c r="AP553" i="1"/>
  <c r="AP551" i="1"/>
  <c r="AP549" i="1"/>
  <c r="AP547" i="1"/>
  <c r="AP545" i="1"/>
  <c r="AP543" i="1"/>
  <c r="AP541" i="1"/>
  <c r="AP539" i="1"/>
  <c r="AP537" i="1"/>
  <c r="AP535" i="1"/>
  <c r="AP533" i="1"/>
  <c r="AP531" i="1"/>
  <c r="AP529" i="1"/>
  <c r="AP527" i="1"/>
  <c r="AP525" i="1"/>
  <c r="AP523" i="1"/>
  <c r="AP521" i="1"/>
  <c r="AP519" i="1"/>
  <c r="AP517" i="1"/>
  <c r="AP515" i="1"/>
  <c r="AP513" i="1"/>
  <c r="AP511" i="1"/>
  <c r="AP509" i="1"/>
  <c r="AP507" i="1"/>
  <c r="AP505" i="1"/>
  <c r="AP503" i="1"/>
  <c r="AP501" i="1"/>
  <c r="AP499" i="1"/>
  <c r="AP497" i="1"/>
  <c r="AP495" i="1"/>
  <c r="AP493" i="1"/>
  <c r="AP491" i="1"/>
  <c r="AP489" i="1"/>
  <c r="AP487" i="1"/>
  <c r="AP485" i="1"/>
  <c r="AP483" i="1"/>
  <c r="AP481" i="1"/>
  <c r="AP479" i="1"/>
  <c r="AP477" i="1"/>
  <c r="AP475" i="1"/>
  <c r="AP473" i="1"/>
  <c r="AP471" i="1"/>
  <c r="AP469" i="1"/>
  <c r="AP467" i="1"/>
  <c r="AP465" i="1"/>
  <c r="AP463" i="1"/>
  <c r="AP461" i="1"/>
  <c r="AP459" i="1"/>
  <c r="AP457" i="1"/>
  <c r="AP455" i="1"/>
  <c r="AP453" i="1"/>
  <c r="AP451" i="1"/>
  <c r="AP449" i="1"/>
  <c r="AP447" i="1"/>
  <c r="AP445" i="1"/>
  <c r="AP443" i="1"/>
  <c r="AT443" i="1" s="1"/>
  <c r="AP441" i="1"/>
  <c r="AP439" i="1"/>
  <c r="AP437" i="1"/>
  <c r="AP435" i="1"/>
  <c r="AP433" i="1"/>
  <c r="AP431" i="1"/>
  <c r="AP429" i="1"/>
  <c r="AP427" i="1"/>
  <c r="AP425" i="1"/>
  <c r="AP423" i="1"/>
  <c r="AP421" i="1"/>
  <c r="AP419" i="1"/>
  <c r="AP417" i="1"/>
  <c r="AP415" i="1"/>
  <c r="AP413" i="1"/>
  <c r="AP411" i="1"/>
  <c r="AP409" i="1"/>
  <c r="AP407" i="1"/>
  <c r="AP405" i="1"/>
  <c r="AP403" i="1"/>
  <c r="AP401" i="1"/>
  <c r="AP399" i="1"/>
  <c r="AP397" i="1"/>
  <c r="AP395" i="1"/>
  <c r="AP393" i="1"/>
  <c r="AP391" i="1"/>
  <c r="AP389" i="1"/>
  <c r="AP387" i="1"/>
  <c r="AP385" i="1"/>
  <c r="AP383" i="1"/>
  <c r="AP381" i="1"/>
  <c r="AP379" i="1"/>
  <c r="AP377" i="1"/>
  <c r="AP375" i="1"/>
  <c r="AP373" i="1"/>
  <c r="AP371" i="1"/>
  <c r="AP369" i="1"/>
  <c r="AP367" i="1"/>
  <c r="AP365" i="1"/>
  <c r="AP363" i="1"/>
  <c r="AP361" i="1"/>
  <c r="AP359" i="1"/>
  <c r="AP357" i="1"/>
  <c r="AP355" i="1"/>
  <c r="AP353" i="1"/>
  <c r="AP351" i="1"/>
  <c r="AP349" i="1"/>
  <c r="AP347" i="1"/>
  <c r="AP345" i="1"/>
  <c r="AP343" i="1"/>
  <c r="AP341" i="1"/>
  <c r="AP340" i="1"/>
  <c r="AP339" i="1"/>
  <c r="AP337" i="1"/>
  <c r="AP335" i="1"/>
  <c r="AP334" i="1"/>
  <c r="AP333" i="1"/>
  <c r="AP332" i="1"/>
  <c r="AP331" i="1"/>
  <c r="AP330" i="1"/>
  <c r="AP329" i="1"/>
  <c r="AP327" i="1"/>
  <c r="AP325" i="1"/>
  <c r="AP322" i="1"/>
  <c r="AP320" i="1"/>
  <c r="AP318" i="1"/>
  <c r="AP316" i="1"/>
  <c r="AP314" i="1"/>
  <c r="AP312" i="1"/>
  <c r="AP309" i="1"/>
  <c r="AP307" i="1"/>
  <c r="AP306" i="1"/>
  <c r="AP305" i="1"/>
  <c r="AP304" i="1"/>
  <c r="AP303" i="1"/>
  <c r="AP302" i="1"/>
  <c r="AP301" i="1"/>
  <c r="AP300" i="1"/>
  <c r="AP299" i="1"/>
  <c r="AP298" i="1"/>
  <c r="AP297" i="1"/>
  <c r="AP296" i="1"/>
  <c r="AP295" i="1"/>
  <c r="AP294" i="1"/>
  <c r="AP293" i="1"/>
  <c r="AP292" i="1"/>
  <c r="AP291" i="1"/>
  <c r="AP290" i="1"/>
  <c r="AP289" i="1"/>
  <c r="AP288" i="1"/>
  <c r="AP287" i="1"/>
  <c r="AP286" i="1"/>
  <c r="AP284" i="1"/>
  <c r="AP282" i="1"/>
  <c r="AP281" i="1"/>
  <c r="AP280" i="1"/>
  <c r="AP279" i="1"/>
  <c r="AP278" i="1"/>
  <c r="AP277" i="1"/>
  <c r="AP276" i="1"/>
  <c r="AP275" i="1"/>
  <c r="AP274" i="1"/>
  <c r="AP273" i="1"/>
  <c r="AP272" i="1"/>
  <c r="AP270" i="1"/>
  <c r="AP268" i="1"/>
  <c r="AP266" i="1"/>
  <c r="AP264" i="1"/>
  <c r="AP262" i="1"/>
  <c r="AP260" i="1"/>
  <c r="AP258" i="1"/>
  <c r="AP256" i="1"/>
  <c r="AP254" i="1"/>
  <c r="AP252" i="1"/>
  <c r="AP250" i="1"/>
  <c r="AP247" i="1"/>
  <c r="AP245" i="1"/>
  <c r="AP243" i="1"/>
  <c r="AP241" i="1"/>
  <c r="AP239" i="1"/>
  <c r="AP237" i="1"/>
  <c r="AP235" i="1"/>
  <c r="AP232" i="1"/>
  <c r="AP229" i="1"/>
  <c r="AP226" i="1"/>
  <c r="AP223" i="1"/>
  <c r="AP220" i="1"/>
  <c r="AP218" i="1"/>
  <c r="AP216" i="1"/>
  <c r="AP214" i="1"/>
  <c r="AP213" i="1"/>
  <c r="AP210" i="1"/>
  <c r="AP206" i="1"/>
  <c r="AP204" i="1"/>
  <c r="AP202" i="1"/>
  <c r="AP200" i="1"/>
  <c r="AP198" i="1"/>
  <c r="AP196" i="1"/>
  <c r="AP194" i="1"/>
  <c r="AP191" i="1"/>
  <c r="AP189" i="1"/>
  <c r="AP186" i="1"/>
  <c r="AP184" i="1"/>
  <c r="AP182" i="1"/>
  <c r="AP180" i="1"/>
  <c r="AP179" i="1"/>
  <c r="AP177" i="1"/>
  <c r="AP176" i="1"/>
  <c r="AP174" i="1"/>
  <c r="AP173" i="1"/>
  <c r="AP172" i="1"/>
  <c r="AP170" i="1"/>
  <c r="AP169" i="1"/>
  <c r="AP168" i="1"/>
  <c r="AP167" i="1"/>
  <c r="AP166" i="1"/>
  <c r="AP164" i="1"/>
  <c r="AP163" i="1"/>
  <c r="AP162" i="1"/>
  <c r="AP161" i="1"/>
  <c r="AP159" i="1"/>
  <c r="AP158" i="1"/>
  <c r="AP157" i="1"/>
  <c r="AP155" i="1"/>
  <c r="AP154" i="1"/>
  <c r="AP153" i="1"/>
  <c r="AP151" i="1"/>
  <c r="AP150" i="1"/>
  <c r="AP149" i="1"/>
  <c r="AP147" i="1"/>
  <c r="AP146" i="1"/>
  <c r="AP145" i="1"/>
  <c r="AP142" i="1"/>
  <c r="AP139" i="1"/>
  <c r="AP136" i="1"/>
  <c r="AP133" i="1"/>
  <c r="AP130" i="1"/>
  <c r="AP127" i="1"/>
  <c r="AP125" i="1"/>
  <c r="AP122" i="1"/>
  <c r="AP119" i="1"/>
  <c r="AP116" i="1"/>
  <c r="AP113" i="1"/>
  <c r="AP110" i="1"/>
  <c r="AP108" i="1"/>
  <c r="AP106" i="1"/>
  <c r="AP104" i="1"/>
  <c r="AP102" i="1"/>
  <c r="AC639" i="1"/>
  <c r="AC635" i="1"/>
  <c r="AC633" i="1"/>
  <c r="AC629" i="1"/>
  <c r="AC623" i="1"/>
  <c r="AC621" i="1"/>
  <c r="AC619" i="1"/>
  <c r="AC617" i="1"/>
  <c r="AC615" i="1"/>
  <c r="AC613" i="1"/>
  <c r="AC611" i="1"/>
  <c r="AC603" i="1"/>
  <c r="AC601" i="1"/>
  <c r="AC599" i="1"/>
  <c r="AT599" i="1" s="1"/>
  <c r="AC597" i="1"/>
  <c r="AC595" i="1"/>
  <c r="AC593" i="1"/>
  <c r="AC591" i="1"/>
  <c r="AC589" i="1"/>
  <c r="AC587" i="1"/>
  <c r="AC579" i="1"/>
  <c r="AC577" i="1"/>
  <c r="AC575" i="1"/>
  <c r="AC573" i="1"/>
  <c r="AC571" i="1"/>
  <c r="AC569" i="1"/>
  <c r="AC565" i="1"/>
  <c r="AC563" i="1"/>
  <c r="AC553" i="1"/>
  <c r="AC551" i="1"/>
  <c r="AC549" i="1"/>
  <c r="AC547" i="1"/>
  <c r="AC545" i="1"/>
  <c r="AC543" i="1"/>
  <c r="AC541" i="1"/>
  <c r="AC539" i="1"/>
  <c r="AC537" i="1"/>
  <c r="AC535" i="1"/>
  <c r="AC533" i="1"/>
  <c r="AC525" i="1"/>
  <c r="AC523" i="1"/>
  <c r="AC521" i="1"/>
  <c r="AC497" i="1"/>
  <c r="AC495" i="1"/>
  <c r="AC493" i="1"/>
  <c r="AC491" i="1"/>
  <c r="AC489" i="1"/>
  <c r="AC487" i="1"/>
  <c r="AC485" i="1"/>
  <c r="AC483" i="1"/>
  <c r="AC481" i="1"/>
  <c r="AC479" i="1"/>
  <c r="AC477" i="1"/>
  <c r="AC475" i="1"/>
  <c r="AC467" i="1"/>
  <c r="AC465" i="1"/>
  <c r="AC463" i="1"/>
  <c r="AC461" i="1"/>
  <c r="AC459" i="1"/>
  <c r="AC441" i="1"/>
  <c r="AC439" i="1"/>
  <c r="AC437" i="1"/>
  <c r="AC435" i="1"/>
  <c r="AC433" i="1"/>
  <c r="AC431" i="1"/>
  <c r="AC429" i="1"/>
  <c r="AC427" i="1"/>
  <c r="AC425" i="1"/>
  <c r="AC423" i="1"/>
  <c r="AC421" i="1"/>
  <c r="AC419" i="1"/>
  <c r="AC417" i="1"/>
  <c r="AC413" i="1"/>
  <c r="AC411" i="1"/>
  <c r="AC409" i="1"/>
  <c r="AC407" i="1"/>
  <c r="AC405" i="1"/>
  <c r="AC403" i="1"/>
  <c r="AC401" i="1"/>
  <c r="AC399" i="1"/>
  <c r="AC397" i="1"/>
  <c r="AC395" i="1"/>
  <c r="AC393" i="1"/>
  <c r="AC391" i="1"/>
  <c r="AC389" i="1"/>
  <c r="AC387" i="1"/>
  <c r="AC385" i="1"/>
  <c r="AC383" i="1"/>
  <c r="AC381" i="1"/>
  <c r="AC379" i="1"/>
  <c r="AC377" i="1"/>
  <c r="AC375" i="1"/>
  <c r="AC373" i="1"/>
  <c r="AC371" i="1"/>
  <c r="AT371" i="1" s="1"/>
  <c r="AC369" i="1"/>
  <c r="AC367" i="1"/>
  <c r="AC365" i="1"/>
  <c r="AC363" i="1"/>
  <c r="AC361" i="1"/>
  <c r="AC359" i="1"/>
  <c r="AC357" i="1"/>
  <c r="AC355" i="1"/>
  <c r="AC353" i="1"/>
  <c r="AC351" i="1"/>
  <c r="AC349" i="1"/>
  <c r="AC347" i="1"/>
  <c r="AC345" i="1"/>
  <c r="AC343" i="1"/>
  <c r="AC341" i="1"/>
  <c r="AC340" i="1"/>
  <c r="AC339" i="1"/>
  <c r="AC337" i="1"/>
  <c r="AC335" i="1"/>
  <c r="AC333" i="1"/>
  <c r="AC332" i="1"/>
  <c r="AC331" i="1"/>
  <c r="AC330" i="1"/>
  <c r="AC329" i="1"/>
  <c r="AC327" i="1"/>
  <c r="AC325" i="1"/>
  <c r="AC322" i="1"/>
  <c r="AC320" i="1"/>
  <c r="AC318" i="1"/>
  <c r="AC316" i="1"/>
  <c r="AC314" i="1"/>
  <c r="AC312" i="1"/>
  <c r="AC309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4" i="1"/>
  <c r="AC281" i="1"/>
  <c r="AC280" i="1"/>
  <c r="AC279" i="1"/>
  <c r="AC278" i="1"/>
  <c r="AC277" i="1"/>
  <c r="AC276" i="1"/>
  <c r="AC275" i="1"/>
  <c r="AC274" i="1"/>
  <c r="AC273" i="1"/>
  <c r="AC272" i="1"/>
  <c r="AC268" i="1"/>
  <c r="AC266" i="1"/>
  <c r="AC264" i="1"/>
  <c r="AC262" i="1"/>
  <c r="AC260" i="1"/>
  <c r="AC258" i="1"/>
  <c r="AC256" i="1"/>
  <c r="AC252" i="1"/>
  <c r="AC250" i="1"/>
  <c r="AC245" i="1"/>
  <c r="AC243" i="1"/>
  <c r="AC241" i="1"/>
  <c r="AC239" i="1"/>
  <c r="AC237" i="1"/>
  <c r="AC232" i="1"/>
  <c r="AC229" i="1"/>
  <c r="AC226" i="1"/>
  <c r="AC223" i="1"/>
  <c r="AC220" i="1"/>
  <c r="AC218" i="1"/>
  <c r="AC216" i="1"/>
  <c r="AC214" i="1"/>
  <c r="AC213" i="1"/>
  <c r="AC212" i="1"/>
  <c r="AC210" i="1"/>
  <c r="AC209" i="1"/>
  <c r="AC206" i="1"/>
  <c r="AC204" i="1"/>
  <c r="AC202" i="1"/>
  <c r="AC200" i="1"/>
  <c r="AC198" i="1"/>
  <c r="AC196" i="1"/>
  <c r="AC194" i="1"/>
  <c r="AC191" i="1"/>
  <c r="AC189" i="1"/>
  <c r="AC186" i="1"/>
  <c r="AC184" i="1"/>
  <c r="AC182" i="1"/>
  <c r="AC180" i="1"/>
  <c r="AC179" i="1"/>
  <c r="AC177" i="1"/>
  <c r="AC176" i="1"/>
  <c r="AC174" i="1"/>
  <c r="AC173" i="1"/>
  <c r="AC172" i="1"/>
  <c r="AC170" i="1"/>
  <c r="AC169" i="1"/>
  <c r="AC168" i="1"/>
  <c r="AC167" i="1"/>
  <c r="AC166" i="1"/>
  <c r="AC164" i="1"/>
  <c r="AC163" i="1"/>
  <c r="AC162" i="1"/>
  <c r="AC161" i="1"/>
  <c r="AC159" i="1"/>
  <c r="AC158" i="1"/>
  <c r="AC157" i="1"/>
  <c r="AC155" i="1"/>
  <c r="AC154" i="1"/>
  <c r="AC153" i="1"/>
  <c r="AC151" i="1"/>
  <c r="AC150" i="1"/>
  <c r="AC149" i="1"/>
  <c r="AC147" i="1"/>
  <c r="AC146" i="1"/>
  <c r="AC145" i="1"/>
  <c r="AC142" i="1"/>
  <c r="AC139" i="1"/>
  <c r="AC136" i="1"/>
  <c r="AC133" i="1"/>
  <c r="AC130" i="1"/>
  <c r="AC127" i="1"/>
  <c r="AC125" i="1"/>
  <c r="AC122" i="1"/>
  <c r="AC119" i="1"/>
  <c r="AC116" i="1"/>
  <c r="AC113" i="1"/>
  <c r="AC110" i="1"/>
  <c r="AC108" i="1"/>
  <c r="AC106" i="1"/>
  <c r="AC104" i="1"/>
  <c r="AC102" i="1"/>
  <c r="Z639" i="1"/>
  <c r="Z635" i="1"/>
  <c r="Z633" i="1"/>
  <c r="Z623" i="1"/>
  <c r="Z621" i="1"/>
  <c r="Z619" i="1"/>
  <c r="Z617" i="1"/>
  <c r="Z615" i="1"/>
  <c r="AT615" i="1" s="1"/>
  <c r="Z613" i="1"/>
  <c r="Z611" i="1"/>
  <c r="Z609" i="1"/>
  <c r="Z603" i="1"/>
  <c r="Z601" i="1"/>
  <c r="Z597" i="1"/>
  <c r="Z589" i="1"/>
  <c r="Z587" i="1"/>
  <c r="Z579" i="1"/>
  <c r="Z577" i="1"/>
  <c r="Z575" i="1"/>
  <c r="Z573" i="1"/>
  <c r="Z571" i="1"/>
  <c r="Z569" i="1"/>
  <c r="Z567" i="1"/>
  <c r="Z565" i="1"/>
  <c r="Z563" i="1"/>
  <c r="Z549" i="1"/>
  <c r="Z547" i="1"/>
  <c r="Z545" i="1"/>
  <c r="Z543" i="1"/>
  <c r="Z541" i="1"/>
  <c r="Z539" i="1"/>
  <c r="Z537" i="1"/>
  <c r="Z535" i="1"/>
  <c r="Z533" i="1"/>
  <c r="Z519" i="1"/>
  <c r="Z521" i="1"/>
  <c r="Z481" i="1"/>
  <c r="Z479" i="1"/>
  <c r="Z477" i="1"/>
  <c r="Z441" i="1"/>
  <c r="Z439" i="1"/>
  <c r="Z417" i="1"/>
  <c r="Z413" i="1"/>
  <c r="Z411" i="1"/>
  <c r="Z409" i="1"/>
  <c r="Z407" i="1"/>
  <c r="Z405" i="1"/>
  <c r="Z403" i="1"/>
  <c r="Z401" i="1"/>
  <c r="Z399" i="1"/>
  <c r="Z397" i="1"/>
  <c r="Z395" i="1"/>
  <c r="Z393" i="1"/>
  <c r="Z391" i="1"/>
  <c r="Z389" i="1"/>
  <c r="Z387" i="1"/>
  <c r="Z385" i="1"/>
  <c r="Z383" i="1"/>
  <c r="Z381" i="1"/>
  <c r="Z379" i="1"/>
  <c r="Z377" i="1"/>
  <c r="Z375" i="1"/>
  <c r="Z373" i="1"/>
  <c r="Z371" i="1"/>
  <c r="Z369" i="1"/>
  <c r="Z367" i="1"/>
  <c r="Z365" i="1"/>
  <c r="Z363" i="1"/>
  <c r="Z361" i="1"/>
  <c r="Z359" i="1"/>
  <c r="Z357" i="1"/>
  <c r="Z355" i="1"/>
  <c r="Z353" i="1"/>
  <c r="Z351" i="1"/>
  <c r="Z349" i="1"/>
  <c r="Z347" i="1"/>
  <c r="Z345" i="1"/>
  <c r="Z343" i="1"/>
  <c r="Z341" i="1"/>
  <c r="Z340" i="1"/>
  <c r="Z339" i="1"/>
  <c r="Z337" i="1"/>
  <c r="Z335" i="1"/>
  <c r="Z334" i="1"/>
  <c r="Z333" i="1"/>
  <c r="Z332" i="1"/>
  <c r="Z331" i="1"/>
  <c r="Z330" i="1"/>
  <c r="Z329" i="1"/>
  <c r="Z327" i="1"/>
  <c r="Z325" i="1"/>
  <c r="Z322" i="1"/>
  <c r="Z320" i="1"/>
  <c r="Z318" i="1"/>
  <c r="Z316" i="1"/>
  <c r="Z314" i="1"/>
  <c r="Z312" i="1"/>
  <c r="Z309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4" i="1"/>
  <c r="Z282" i="1"/>
  <c r="Z281" i="1"/>
  <c r="Z280" i="1"/>
  <c r="Z279" i="1"/>
  <c r="Z278" i="1"/>
  <c r="Z277" i="1"/>
  <c r="Z276" i="1"/>
  <c r="Z275" i="1"/>
  <c r="Z274" i="1"/>
  <c r="Z273" i="1"/>
  <c r="Z272" i="1"/>
  <c r="Z268" i="1"/>
  <c r="Z266" i="1"/>
  <c r="Z264" i="1"/>
  <c r="Z262" i="1"/>
  <c r="Z260" i="1"/>
  <c r="Z258" i="1"/>
  <c r="Z256" i="1"/>
  <c r="Z252" i="1"/>
  <c r="Z250" i="1"/>
  <c r="Z245" i="1"/>
  <c r="Z243" i="1"/>
  <c r="Z241" i="1"/>
  <c r="Z237" i="1"/>
  <c r="Z232" i="1"/>
  <c r="Z229" i="1"/>
  <c r="Z226" i="1"/>
  <c r="Z223" i="1"/>
  <c r="Z220" i="1"/>
  <c r="Z218" i="1"/>
  <c r="Z216" i="1"/>
  <c r="Z214" i="1"/>
  <c r="Z213" i="1"/>
  <c r="Z212" i="1"/>
  <c r="Z209" i="1"/>
  <c r="Z210" i="1"/>
  <c r="Z204" i="1"/>
  <c r="Z200" i="1"/>
  <c r="Z198" i="1"/>
  <c r="Z196" i="1"/>
  <c r="Z194" i="1"/>
  <c r="Z191" i="1"/>
  <c r="Z189" i="1"/>
  <c r="Z186" i="1"/>
  <c r="Z184" i="1"/>
  <c r="Z182" i="1"/>
  <c r="Z180" i="1"/>
  <c r="Z179" i="1"/>
  <c r="Z177" i="1"/>
  <c r="Z176" i="1"/>
  <c r="Z174" i="1"/>
  <c r="Z173" i="1"/>
  <c r="Z172" i="1"/>
  <c r="Z170" i="1"/>
  <c r="Z169" i="1"/>
  <c r="Z168" i="1"/>
  <c r="Z167" i="1"/>
  <c r="Z166" i="1"/>
  <c r="Z164" i="1"/>
  <c r="Z163" i="1"/>
  <c r="Z162" i="1"/>
  <c r="Z161" i="1"/>
  <c r="Z159" i="1"/>
  <c r="Z158" i="1"/>
  <c r="Z157" i="1"/>
  <c r="Z155" i="1"/>
  <c r="Z154" i="1"/>
  <c r="Z153" i="1"/>
  <c r="Z151" i="1"/>
  <c r="Z150" i="1"/>
  <c r="Z149" i="1"/>
  <c r="Z147" i="1"/>
  <c r="Z146" i="1"/>
  <c r="Z145" i="1"/>
  <c r="Z142" i="1"/>
  <c r="Z139" i="1"/>
  <c r="Z136" i="1"/>
  <c r="Z133" i="1"/>
  <c r="Z130" i="1"/>
  <c r="Z127" i="1"/>
  <c r="Z125" i="1"/>
  <c r="Z122" i="1"/>
  <c r="Z119" i="1"/>
  <c r="Z116" i="1"/>
  <c r="Z113" i="1"/>
  <c r="Z110" i="1"/>
  <c r="Z108" i="1"/>
  <c r="Z106" i="1"/>
  <c r="Z104" i="1"/>
  <c r="Z102" i="1"/>
  <c r="W639" i="1"/>
  <c r="W635" i="1"/>
  <c r="W633" i="1"/>
  <c r="W623" i="1"/>
  <c r="W621" i="1"/>
  <c r="W619" i="1"/>
  <c r="W617" i="1"/>
  <c r="W615" i="1"/>
  <c r="W613" i="1"/>
  <c r="W611" i="1"/>
  <c r="W609" i="1"/>
  <c r="W603" i="1"/>
  <c r="W601" i="1"/>
  <c r="W597" i="1"/>
  <c r="W589" i="1"/>
  <c r="W587" i="1"/>
  <c r="W579" i="1"/>
  <c r="W577" i="1"/>
  <c r="W575" i="1"/>
  <c r="W573" i="1"/>
  <c r="W571" i="1"/>
  <c r="W569" i="1"/>
  <c r="W567" i="1"/>
  <c r="W565" i="1"/>
  <c r="AT565" i="1" s="1"/>
  <c r="W563" i="1"/>
  <c r="W549" i="1"/>
  <c r="W547" i="1"/>
  <c r="W545" i="1"/>
  <c r="W543" i="1"/>
  <c r="W541" i="1"/>
  <c r="W539" i="1"/>
  <c r="W537" i="1"/>
  <c r="W535" i="1"/>
  <c r="AT535" i="1" s="1"/>
  <c r="W533" i="1"/>
  <c r="W519" i="1"/>
  <c r="W481" i="1"/>
  <c r="W479" i="1"/>
  <c r="W477" i="1"/>
  <c r="W475" i="1"/>
  <c r="W467" i="1"/>
  <c r="W463" i="1"/>
  <c r="W461" i="1"/>
  <c r="W459" i="1"/>
  <c r="W441" i="1"/>
  <c r="AT441" i="1" s="1"/>
  <c r="W439" i="1"/>
  <c r="W417" i="1"/>
  <c r="W413" i="1"/>
  <c r="W411" i="1"/>
  <c r="W409" i="1"/>
  <c r="W407" i="1"/>
  <c r="W405" i="1"/>
  <c r="W403" i="1"/>
  <c r="W401" i="1"/>
  <c r="W399" i="1"/>
  <c r="W397" i="1"/>
  <c r="W395" i="1"/>
  <c r="W393" i="1"/>
  <c r="W391" i="1"/>
  <c r="W389" i="1"/>
  <c r="W387" i="1"/>
  <c r="W385" i="1"/>
  <c r="W383" i="1"/>
  <c r="W381" i="1"/>
  <c r="W379" i="1"/>
  <c r="W377" i="1"/>
  <c r="W375" i="1"/>
  <c r="W373" i="1"/>
  <c r="AT373" i="1" s="1"/>
  <c r="W371" i="1"/>
  <c r="W369" i="1"/>
  <c r="W367" i="1"/>
  <c r="W365" i="1"/>
  <c r="W363" i="1"/>
  <c r="W361" i="1"/>
  <c r="W359" i="1"/>
  <c r="W357" i="1"/>
  <c r="W355" i="1"/>
  <c r="W353" i="1"/>
  <c r="W351" i="1"/>
  <c r="W349" i="1"/>
  <c r="W347" i="1"/>
  <c r="W345" i="1"/>
  <c r="W343" i="1"/>
  <c r="W341" i="1"/>
  <c r="W340" i="1"/>
  <c r="W339" i="1"/>
  <c r="W337" i="1"/>
  <c r="W335" i="1"/>
  <c r="W334" i="1"/>
  <c r="W333" i="1"/>
  <c r="W332" i="1"/>
  <c r="W331" i="1"/>
  <c r="W330" i="1"/>
  <c r="W329" i="1"/>
  <c r="W327" i="1"/>
  <c r="W325" i="1"/>
  <c r="W322" i="1"/>
  <c r="W320" i="1"/>
  <c r="W318" i="1"/>
  <c r="W316" i="1"/>
  <c r="W314" i="1"/>
  <c r="W312" i="1"/>
  <c r="W309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4" i="1"/>
  <c r="W282" i="1"/>
  <c r="W281" i="1"/>
  <c r="W280" i="1"/>
  <c r="W279" i="1"/>
  <c r="W278" i="1"/>
  <c r="W277" i="1"/>
  <c r="W276" i="1"/>
  <c r="W275" i="1"/>
  <c r="W274" i="1"/>
  <c r="W273" i="1"/>
  <c r="W272" i="1"/>
  <c r="W266" i="1"/>
  <c r="W264" i="1"/>
  <c r="W262" i="1"/>
  <c r="W260" i="1"/>
  <c r="W258" i="1"/>
  <c r="W256" i="1"/>
  <c r="W252" i="1"/>
  <c r="W250" i="1"/>
  <c r="W245" i="1"/>
  <c r="W243" i="1"/>
  <c r="W241" i="1"/>
  <c r="W237" i="1"/>
  <c r="W232" i="1"/>
  <c r="W229" i="1"/>
  <c r="W226" i="1"/>
  <c r="W223" i="1"/>
  <c r="W220" i="1"/>
  <c r="W218" i="1"/>
  <c r="W216" i="1"/>
  <c r="W214" i="1"/>
  <c r="W213" i="1"/>
  <c r="W210" i="1"/>
  <c r="W204" i="1"/>
  <c r="W200" i="1"/>
  <c r="W198" i="1"/>
  <c r="W196" i="1"/>
  <c r="W194" i="1"/>
  <c r="W191" i="1"/>
  <c r="W189" i="1"/>
  <c r="W186" i="1"/>
  <c r="W184" i="1"/>
  <c r="W182" i="1"/>
  <c r="W180" i="1"/>
  <c r="W179" i="1"/>
  <c r="W177" i="1"/>
  <c r="W176" i="1"/>
  <c r="W174" i="1"/>
  <c r="W173" i="1"/>
  <c r="W172" i="1"/>
  <c r="W170" i="1"/>
  <c r="W169" i="1"/>
  <c r="W168" i="1"/>
  <c r="W167" i="1"/>
  <c r="W166" i="1"/>
  <c r="W164" i="1"/>
  <c r="W163" i="1"/>
  <c r="W162" i="1"/>
  <c r="W161" i="1"/>
  <c r="W159" i="1"/>
  <c r="W158" i="1"/>
  <c r="W157" i="1"/>
  <c r="W155" i="1"/>
  <c r="W154" i="1"/>
  <c r="W153" i="1"/>
  <c r="W151" i="1"/>
  <c r="W150" i="1"/>
  <c r="W149" i="1"/>
  <c r="W147" i="1"/>
  <c r="W146" i="1"/>
  <c r="W145" i="1"/>
  <c r="W142" i="1"/>
  <c r="W139" i="1"/>
  <c r="W136" i="1"/>
  <c r="W133" i="1"/>
  <c r="W130" i="1"/>
  <c r="W127" i="1"/>
  <c r="W125" i="1"/>
  <c r="W122" i="1"/>
  <c r="W119" i="1"/>
  <c r="W116" i="1"/>
  <c r="W113" i="1"/>
  <c r="W110" i="1"/>
  <c r="W108" i="1"/>
  <c r="W106" i="1"/>
  <c r="W104" i="1"/>
  <c r="W102" i="1"/>
  <c r="P639" i="1"/>
  <c r="P637" i="1"/>
  <c r="P635" i="1"/>
  <c r="P633" i="1"/>
  <c r="P631" i="1"/>
  <c r="AS631" i="1" s="1"/>
  <c r="P629" i="1"/>
  <c r="P627" i="1"/>
  <c r="AS627" i="1" s="1"/>
  <c r="P625" i="1"/>
  <c r="AS625" i="1" s="1"/>
  <c r="P623" i="1"/>
  <c r="AS623" i="1" s="1"/>
  <c r="P621" i="1"/>
  <c r="AT621" i="1" s="1"/>
  <c r="P619" i="1"/>
  <c r="P617" i="1"/>
  <c r="AT617" i="1" s="1"/>
  <c r="P615" i="1"/>
  <c r="P613" i="1"/>
  <c r="P611" i="1"/>
  <c r="P609" i="1"/>
  <c r="P607" i="1"/>
  <c r="P605" i="1"/>
  <c r="P603" i="1"/>
  <c r="P601" i="1"/>
  <c r="P599" i="1"/>
  <c r="P597" i="1"/>
  <c r="P595" i="1"/>
  <c r="P593" i="1"/>
  <c r="P591" i="1"/>
  <c r="P589" i="1"/>
  <c r="P587" i="1"/>
  <c r="P585" i="1"/>
  <c r="AS585" i="1" s="1"/>
  <c r="P583" i="1"/>
  <c r="AS583" i="1" s="1"/>
  <c r="P581" i="1"/>
  <c r="AS581" i="1" s="1"/>
  <c r="P579" i="1"/>
  <c r="P577" i="1"/>
  <c r="P575" i="1"/>
  <c r="P573" i="1"/>
  <c r="P571" i="1"/>
  <c r="P569" i="1"/>
  <c r="P567" i="1"/>
  <c r="P565" i="1"/>
  <c r="P563" i="1"/>
  <c r="P561" i="1"/>
  <c r="P559" i="1"/>
  <c r="P557" i="1"/>
  <c r="P555" i="1"/>
  <c r="AS555" i="1" s="1"/>
  <c r="P553" i="1"/>
  <c r="P551" i="1"/>
  <c r="AS551" i="1" s="1"/>
  <c r="P549" i="1"/>
  <c r="AT549" i="1" s="1"/>
  <c r="P547" i="1"/>
  <c r="AT547" i="1" s="1"/>
  <c r="P545" i="1"/>
  <c r="AS545" i="1" s="1"/>
  <c r="P543" i="1"/>
  <c r="AS543" i="1" s="1"/>
  <c r="P541" i="1"/>
  <c r="P539" i="1"/>
  <c r="P537" i="1"/>
  <c r="P535" i="1"/>
  <c r="P533" i="1"/>
  <c r="P531" i="1"/>
  <c r="P529" i="1"/>
  <c r="P527" i="1"/>
  <c r="P525" i="1"/>
  <c r="P523" i="1"/>
  <c r="P521" i="1"/>
  <c r="P519" i="1"/>
  <c r="P517" i="1"/>
  <c r="P515" i="1"/>
  <c r="AS515" i="1" s="1"/>
  <c r="P513" i="1"/>
  <c r="P511" i="1"/>
  <c r="AS511" i="1" s="1"/>
  <c r="P509" i="1"/>
  <c r="AS509" i="1" s="1"/>
  <c r="P507" i="1"/>
  <c r="AS507" i="1" s="1"/>
  <c r="P505" i="1"/>
  <c r="AS505" i="1" s="1"/>
  <c r="P503" i="1"/>
  <c r="AS503" i="1" s="1"/>
  <c r="P501" i="1"/>
  <c r="AS501" i="1" s="1"/>
  <c r="P499" i="1"/>
  <c r="AS499" i="1" s="1"/>
  <c r="P497" i="1"/>
  <c r="AS497" i="1" s="1"/>
  <c r="P495" i="1"/>
  <c r="P493" i="1"/>
  <c r="P491" i="1"/>
  <c r="P489" i="1"/>
  <c r="P487" i="1"/>
  <c r="P485" i="1"/>
  <c r="P483" i="1"/>
  <c r="P481" i="1"/>
  <c r="P479" i="1"/>
  <c r="P477" i="1"/>
  <c r="P475" i="1"/>
  <c r="P473" i="1"/>
  <c r="P471" i="1"/>
  <c r="AS471" i="1" s="1"/>
  <c r="P469" i="1"/>
  <c r="AS469" i="1" s="1"/>
  <c r="P467" i="1"/>
  <c r="P465" i="1"/>
  <c r="P463" i="1"/>
  <c r="AS463" i="1" s="1"/>
  <c r="P461" i="1"/>
  <c r="AS461" i="1" s="1"/>
  <c r="P459" i="1"/>
  <c r="P457" i="1"/>
  <c r="AS457" i="1" s="1"/>
  <c r="P455" i="1"/>
  <c r="P453" i="1"/>
  <c r="P451" i="1"/>
  <c r="AT451" i="1" s="1"/>
  <c r="P449" i="1"/>
  <c r="P447" i="1"/>
  <c r="P445" i="1"/>
  <c r="AT445" i="1" s="1"/>
  <c r="P443" i="1"/>
  <c r="P441" i="1"/>
  <c r="P439" i="1"/>
  <c r="P437" i="1"/>
  <c r="P435" i="1"/>
  <c r="P433" i="1"/>
  <c r="P431" i="1"/>
  <c r="P429" i="1"/>
  <c r="P427" i="1"/>
  <c r="AS427" i="1" s="1"/>
  <c r="P425" i="1"/>
  <c r="AS425" i="1" s="1"/>
  <c r="P423" i="1"/>
  <c r="P421" i="1"/>
  <c r="AS421" i="1" s="1"/>
  <c r="P419" i="1"/>
  <c r="P417" i="1"/>
  <c r="P415" i="1"/>
  <c r="P413" i="1"/>
  <c r="P411" i="1"/>
  <c r="P409" i="1"/>
  <c r="P407" i="1"/>
  <c r="P405" i="1"/>
  <c r="P403" i="1"/>
  <c r="P401" i="1"/>
  <c r="P399" i="1"/>
  <c r="P397" i="1"/>
  <c r="P395" i="1"/>
  <c r="P393" i="1"/>
  <c r="P391" i="1"/>
  <c r="P389" i="1"/>
  <c r="P387" i="1"/>
  <c r="P385" i="1"/>
  <c r="P383" i="1"/>
  <c r="P381" i="1"/>
  <c r="P379" i="1"/>
  <c r="P377" i="1"/>
  <c r="P375" i="1"/>
  <c r="AT375" i="1" s="1"/>
  <c r="P373" i="1"/>
  <c r="P371" i="1"/>
  <c r="P369" i="1"/>
  <c r="P367" i="1"/>
  <c r="P365" i="1"/>
  <c r="AT365" i="1" s="1"/>
  <c r="P363" i="1"/>
  <c r="P361" i="1"/>
  <c r="P359" i="1"/>
  <c r="P357" i="1"/>
  <c r="P355" i="1"/>
  <c r="P353" i="1"/>
  <c r="P351" i="1"/>
  <c r="P349" i="1"/>
  <c r="AT349" i="1" s="1"/>
  <c r="P347" i="1"/>
  <c r="AT347" i="1" s="1"/>
  <c r="P345" i="1"/>
  <c r="P343" i="1"/>
  <c r="P341" i="1"/>
  <c r="P340" i="1"/>
  <c r="P339" i="1"/>
  <c r="AS339" i="1" s="1"/>
  <c r="P337" i="1"/>
  <c r="P335" i="1"/>
  <c r="P334" i="1"/>
  <c r="P333" i="1"/>
  <c r="P332" i="1"/>
  <c r="P331" i="1"/>
  <c r="P330" i="1"/>
  <c r="P329" i="1"/>
  <c r="P327" i="1"/>
  <c r="P325" i="1"/>
  <c r="P322" i="1"/>
  <c r="P320" i="1"/>
  <c r="P318" i="1"/>
  <c r="P316" i="1"/>
  <c r="P314" i="1"/>
  <c r="P312" i="1"/>
  <c r="P309" i="1"/>
  <c r="P307" i="1"/>
  <c r="P306" i="1"/>
  <c r="P305" i="1"/>
  <c r="AS305" i="1" s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4" i="1"/>
  <c r="P282" i="1"/>
  <c r="P281" i="1"/>
  <c r="P280" i="1"/>
  <c r="P279" i="1"/>
  <c r="P278" i="1"/>
  <c r="P277" i="1"/>
  <c r="P276" i="1"/>
  <c r="P275" i="1"/>
  <c r="P274" i="1"/>
  <c r="P273" i="1"/>
  <c r="P272" i="1"/>
  <c r="P270" i="1"/>
  <c r="P268" i="1"/>
  <c r="P266" i="1"/>
  <c r="P264" i="1"/>
  <c r="P262" i="1"/>
  <c r="P260" i="1"/>
  <c r="P258" i="1"/>
  <c r="P256" i="1"/>
  <c r="P254" i="1"/>
  <c r="P252" i="1"/>
  <c r="P250" i="1"/>
  <c r="P247" i="1"/>
  <c r="P245" i="1"/>
  <c r="P243" i="1"/>
  <c r="P241" i="1"/>
  <c r="P239" i="1"/>
  <c r="P237" i="1"/>
  <c r="P235" i="1"/>
  <c r="P232" i="1"/>
  <c r="P229" i="1"/>
  <c r="P226" i="1"/>
  <c r="P223" i="1"/>
  <c r="P220" i="1"/>
  <c r="P218" i="1"/>
  <c r="P216" i="1"/>
  <c r="P214" i="1"/>
  <c r="P213" i="1"/>
  <c r="P210" i="1"/>
  <c r="P206" i="1"/>
  <c r="P204" i="1"/>
  <c r="P202" i="1"/>
  <c r="P200" i="1"/>
  <c r="P198" i="1"/>
  <c r="P196" i="1"/>
  <c r="P194" i="1"/>
  <c r="P191" i="1"/>
  <c r="P189" i="1"/>
  <c r="P186" i="1"/>
  <c r="P184" i="1"/>
  <c r="P182" i="1"/>
  <c r="P180" i="1"/>
  <c r="P179" i="1"/>
  <c r="P177" i="1"/>
  <c r="P176" i="1"/>
  <c r="P174" i="1"/>
  <c r="P173" i="1"/>
  <c r="P172" i="1"/>
  <c r="P170" i="1"/>
  <c r="P169" i="1"/>
  <c r="P168" i="1"/>
  <c r="P167" i="1"/>
  <c r="P166" i="1"/>
  <c r="P164" i="1"/>
  <c r="P163" i="1"/>
  <c r="P162" i="1"/>
  <c r="P161" i="1"/>
  <c r="P159" i="1"/>
  <c r="P158" i="1"/>
  <c r="P157" i="1"/>
  <c r="P155" i="1"/>
  <c r="P154" i="1"/>
  <c r="P153" i="1"/>
  <c r="P151" i="1"/>
  <c r="P150" i="1"/>
  <c r="P149" i="1"/>
  <c r="P147" i="1"/>
  <c r="P146" i="1"/>
  <c r="P145" i="1"/>
  <c r="P142" i="1"/>
  <c r="P139" i="1"/>
  <c r="P136" i="1"/>
  <c r="P133" i="1"/>
  <c r="P130" i="1"/>
  <c r="P127" i="1"/>
  <c r="P125" i="1"/>
  <c r="P122" i="1"/>
  <c r="P119" i="1"/>
  <c r="P116" i="1"/>
  <c r="P113" i="1"/>
  <c r="P110" i="1"/>
  <c r="P108" i="1"/>
  <c r="P106" i="1"/>
  <c r="P104" i="1"/>
  <c r="P102" i="1"/>
  <c r="H640" i="1"/>
  <c r="H638" i="1"/>
  <c r="H636" i="1"/>
  <c r="H634" i="1"/>
  <c r="H632" i="1"/>
  <c r="H630" i="1"/>
  <c r="H628" i="1"/>
  <c r="H626" i="1"/>
  <c r="H624" i="1"/>
  <c r="H622" i="1"/>
  <c r="H620" i="1"/>
  <c r="H618" i="1"/>
  <c r="H616" i="1"/>
  <c r="H614" i="1"/>
  <c r="H612" i="1"/>
  <c r="H610" i="1"/>
  <c r="H608" i="1"/>
  <c r="H606" i="1"/>
  <c r="H604" i="1"/>
  <c r="H602" i="1"/>
  <c r="H600" i="1"/>
  <c r="H598" i="1"/>
  <c r="H596" i="1"/>
  <c r="H594" i="1"/>
  <c r="H592" i="1"/>
  <c r="H590" i="1"/>
  <c r="H588" i="1"/>
  <c r="H586" i="1"/>
  <c r="H584" i="1"/>
  <c r="H582" i="1"/>
  <c r="H580" i="1"/>
  <c r="H578" i="1"/>
  <c r="H576" i="1"/>
  <c r="H574" i="1"/>
  <c r="H572" i="1"/>
  <c r="H570" i="1"/>
  <c r="H568" i="1"/>
  <c r="H566" i="1"/>
  <c r="H564" i="1"/>
  <c r="H562" i="1"/>
  <c r="H560" i="1"/>
  <c r="H558" i="1"/>
  <c r="H556" i="1"/>
  <c r="H554" i="1"/>
  <c r="H552" i="1"/>
  <c r="H550" i="1"/>
  <c r="H548" i="1"/>
  <c r="H546" i="1"/>
  <c r="H544" i="1"/>
  <c r="H542" i="1"/>
  <c r="H540" i="1"/>
  <c r="H538" i="1"/>
  <c r="H536" i="1"/>
  <c r="H534" i="1"/>
  <c r="H532" i="1"/>
  <c r="H530" i="1"/>
  <c r="H528" i="1"/>
  <c r="H526" i="1"/>
  <c r="H524" i="1"/>
  <c r="H522" i="1"/>
  <c r="H520" i="1"/>
  <c r="H518" i="1"/>
  <c r="H516" i="1"/>
  <c r="H514" i="1"/>
  <c r="H512" i="1"/>
  <c r="H510" i="1"/>
  <c r="H508" i="1"/>
  <c r="H506" i="1"/>
  <c r="H504" i="1"/>
  <c r="H502" i="1"/>
  <c r="H500" i="1"/>
  <c r="H498" i="1"/>
  <c r="H496" i="1"/>
  <c r="H494" i="1"/>
  <c r="H492" i="1"/>
  <c r="H490" i="1"/>
  <c r="H488" i="1"/>
  <c r="H486" i="1"/>
  <c r="H484" i="1"/>
  <c r="H482" i="1"/>
  <c r="H480" i="1"/>
  <c r="H478" i="1"/>
  <c r="H476" i="1"/>
  <c r="H474" i="1"/>
  <c r="H472" i="1"/>
  <c r="H470" i="1"/>
  <c r="H468" i="1"/>
  <c r="H466" i="1"/>
  <c r="H464" i="1"/>
  <c r="H462" i="1"/>
  <c r="H460" i="1"/>
  <c r="H458" i="1"/>
  <c r="H456" i="1"/>
  <c r="H454" i="1"/>
  <c r="H452" i="1"/>
  <c r="H450" i="1"/>
  <c r="H448" i="1"/>
  <c r="H446" i="1"/>
  <c r="H444" i="1"/>
  <c r="H442" i="1"/>
  <c r="H440" i="1"/>
  <c r="H438" i="1"/>
  <c r="H436" i="1"/>
  <c r="H434" i="1"/>
  <c r="H432" i="1"/>
  <c r="H430" i="1"/>
  <c r="H428" i="1"/>
  <c r="H426" i="1"/>
  <c r="H424" i="1"/>
  <c r="H422" i="1"/>
  <c r="H420" i="1"/>
  <c r="H418" i="1"/>
  <c r="H416" i="1"/>
  <c r="H414" i="1"/>
  <c r="H412" i="1"/>
  <c r="H410" i="1"/>
  <c r="H408" i="1"/>
  <c r="H406" i="1"/>
  <c r="H404" i="1"/>
  <c r="H402" i="1"/>
  <c r="H400" i="1"/>
  <c r="H398" i="1"/>
  <c r="H396" i="1"/>
  <c r="H394" i="1"/>
  <c r="H392" i="1"/>
  <c r="H390" i="1"/>
  <c r="H388" i="1"/>
  <c r="H386" i="1"/>
  <c r="H384" i="1"/>
  <c r="H382" i="1"/>
  <c r="H380" i="1"/>
  <c r="H378" i="1"/>
  <c r="H376" i="1"/>
  <c r="H374" i="1"/>
  <c r="H372" i="1"/>
  <c r="H370" i="1"/>
  <c r="H368" i="1"/>
  <c r="H366" i="1"/>
  <c r="H364" i="1"/>
  <c r="H362" i="1"/>
  <c r="H360" i="1"/>
  <c r="H358" i="1"/>
  <c r="H356" i="1"/>
  <c r="H354" i="1"/>
  <c r="H352" i="1"/>
  <c r="H350" i="1"/>
  <c r="H348" i="1"/>
  <c r="H346" i="1"/>
  <c r="H344" i="1"/>
  <c r="H342" i="1"/>
  <c r="H338" i="1"/>
  <c r="H336" i="1"/>
  <c r="H328" i="1"/>
  <c r="H326" i="1"/>
  <c r="H323" i="1"/>
  <c r="H321" i="1"/>
  <c r="H319" i="1"/>
  <c r="H317" i="1"/>
  <c r="H315" i="1"/>
  <c r="H313" i="1"/>
  <c r="H311" i="1"/>
  <c r="H310" i="1"/>
  <c r="H308" i="1"/>
  <c r="H285" i="1"/>
  <c r="H283" i="1"/>
  <c r="H271" i="1"/>
  <c r="H269" i="1"/>
  <c r="H267" i="1"/>
  <c r="H265" i="1"/>
  <c r="H263" i="1"/>
  <c r="H261" i="1"/>
  <c r="H259" i="1"/>
  <c r="H257" i="1"/>
  <c r="H255" i="1"/>
  <c r="H253" i="1"/>
  <c r="H251" i="1"/>
  <c r="H248" i="1"/>
  <c r="H246" i="1"/>
  <c r="H244" i="1"/>
  <c r="H242" i="1"/>
  <c r="H240" i="1"/>
  <c r="H238" i="1"/>
  <c r="H236" i="1"/>
  <c r="H233" i="1"/>
  <c r="H230" i="1"/>
  <c r="H227" i="1"/>
  <c r="H224" i="1"/>
  <c r="H221" i="1"/>
  <c r="H219" i="1"/>
  <c r="H217" i="1"/>
  <c r="H215" i="1"/>
  <c r="H207" i="1"/>
  <c r="H205" i="1"/>
  <c r="H203" i="1"/>
  <c r="H201" i="1"/>
  <c r="H199" i="1"/>
  <c r="H197" i="1"/>
  <c r="H195" i="1"/>
  <c r="H193" i="1"/>
  <c r="H192" i="1"/>
  <c r="H190" i="1"/>
  <c r="H187" i="1"/>
  <c r="H185" i="1"/>
  <c r="H143" i="1"/>
  <c r="H140" i="1"/>
  <c r="H137" i="1"/>
  <c r="H134" i="1"/>
  <c r="H131" i="1"/>
  <c r="H128" i="1"/>
  <c r="H126" i="1"/>
  <c r="H123" i="1"/>
  <c r="H120" i="1"/>
  <c r="H117" i="1"/>
  <c r="H114" i="1"/>
  <c r="H111" i="1"/>
  <c r="H109" i="1"/>
  <c r="H107" i="1"/>
  <c r="H105" i="1"/>
  <c r="H103" i="1"/>
  <c r="G639" i="1"/>
  <c r="G637" i="1"/>
  <c r="G635" i="1"/>
  <c r="G633" i="1"/>
  <c r="G631" i="1"/>
  <c r="G629" i="1"/>
  <c r="G627" i="1"/>
  <c r="G625" i="1"/>
  <c r="G623" i="1"/>
  <c r="G621" i="1"/>
  <c r="G619" i="1"/>
  <c r="G617" i="1"/>
  <c r="G615" i="1"/>
  <c r="G613" i="1"/>
  <c r="G611" i="1"/>
  <c r="G609" i="1"/>
  <c r="G607" i="1"/>
  <c r="G605" i="1"/>
  <c r="G603" i="1"/>
  <c r="G601" i="1"/>
  <c r="G599" i="1"/>
  <c r="G597" i="1"/>
  <c r="G595" i="1"/>
  <c r="G593" i="1"/>
  <c r="G591" i="1"/>
  <c r="G589" i="1"/>
  <c r="G587" i="1"/>
  <c r="G585" i="1"/>
  <c r="G583" i="1"/>
  <c r="G581" i="1"/>
  <c r="G579" i="1"/>
  <c r="G577" i="1"/>
  <c r="G575" i="1"/>
  <c r="G573" i="1"/>
  <c r="G571" i="1"/>
  <c r="G569" i="1"/>
  <c r="G567" i="1"/>
  <c r="G565" i="1"/>
  <c r="G563" i="1"/>
  <c r="G561" i="1"/>
  <c r="G559" i="1"/>
  <c r="G557" i="1"/>
  <c r="G555" i="1"/>
  <c r="G553" i="1"/>
  <c r="G551" i="1"/>
  <c r="G549" i="1"/>
  <c r="G547" i="1"/>
  <c r="G545" i="1"/>
  <c r="G543" i="1"/>
  <c r="G541" i="1"/>
  <c r="G539" i="1"/>
  <c r="G537" i="1"/>
  <c r="G535" i="1"/>
  <c r="G533" i="1"/>
  <c r="G531" i="1"/>
  <c r="G529" i="1"/>
  <c r="G527" i="1"/>
  <c r="G525" i="1"/>
  <c r="G523" i="1"/>
  <c r="G521" i="1"/>
  <c r="G519" i="1"/>
  <c r="G517" i="1"/>
  <c r="G515" i="1"/>
  <c r="G513" i="1"/>
  <c r="G511" i="1"/>
  <c r="G509" i="1"/>
  <c r="G507" i="1"/>
  <c r="G505" i="1"/>
  <c r="G503" i="1"/>
  <c r="G501" i="1"/>
  <c r="G499" i="1"/>
  <c r="G497" i="1"/>
  <c r="G495" i="1"/>
  <c r="G493" i="1"/>
  <c r="G491" i="1"/>
  <c r="G489" i="1"/>
  <c r="G487" i="1"/>
  <c r="G485" i="1"/>
  <c r="G483" i="1"/>
  <c r="G481" i="1"/>
  <c r="G479" i="1"/>
  <c r="G477" i="1"/>
  <c r="G475" i="1"/>
  <c r="G473" i="1"/>
  <c r="G471" i="1"/>
  <c r="G469" i="1"/>
  <c r="G467" i="1"/>
  <c r="G465" i="1"/>
  <c r="G463" i="1"/>
  <c r="G461" i="1"/>
  <c r="G459" i="1"/>
  <c r="G457" i="1"/>
  <c r="G455" i="1"/>
  <c r="G453" i="1"/>
  <c r="G451" i="1"/>
  <c r="G449" i="1"/>
  <c r="G447" i="1"/>
  <c r="G445" i="1"/>
  <c r="G443" i="1"/>
  <c r="G441" i="1"/>
  <c r="G439" i="1"/>
  <c r="G437" i="1"/>
  <c r="G435" i="1"/>
  <c r="G433" i="1"/>
  <c r="G431" i="1"/>
  <c r="G429" i="1"/>
  <c r="G427" i="1"/>
  <c r="G425" i="1"/>
  <c r="G423" i="1"/>
  <c r="G421" i="1"/>
  <c r="G419" i="1"/>
  <c r="G417" i="1"/>
  <c r="G415" i="1"/>
  <c r="G413" i="1"/>
  <c r="G411" i="1"/>
  <c r="G409" i="1"/>
  <c r="G407" i="1"/>
  <c r="G405" i="1"/>
  <c r="G403" i="1"/>
  <c r="G401" i="1"/>
  <c r="G399" i="1"/>
  <c r="G397" i="1"/>
  <c r="G395" i="1"/>
  <c r="G393" i="1"/>
  <c r="G391" i="1"/>
  <c r="G389" i="1"/>
  <c r="G387" i="1"/>
  <c r="G385" i="1"/>
  <c r="G383" i="1"/>
  <c r="G381" i="1"/>
  <c r="G379" i="1"/>
  <c r="G377" i="1"/>
  <c r="G375" i="1"/>
  <c r="G373" i="1"/>
  <c r="G371" i="1"/>
  <c r="G369" i="1"/>
  <c r="G367" i="1"/>
  <c r="G365" i="1"/>
  <c r="G363" i="1"/>
  <c r="G361" i="1"/>
  <c r="G359" i="1"/>
  <c r="G357" i="1"/>
  <c r="G355" i="1"/>
  <c r="G353" i="1"/>
  <c r="G351" i="1"/>
  <c r="G349" i="1"/>
  <c r="G347" i="1"/>
  <c r="G345" i="1"/>
  <c r="G343" i="1"/>
  <c r="G341" i="1"/>
  <c r="G340" i="1"/>
  <c r="G339" i="1"/>
  <c r="G337" i="1"/>
  <c r="G335" i="1"/>
  <c r="G334" i="1"/>
  <c r="G333" i="1"/>
  <c r="G332" i="1"/>
  <c r="G331" i="1"/>
  <c r="G330" i="1"/>
  <c r="G329" i="1"/>
  <c r="G327" i="1"/>
  <c r="G325" i="1"/>
  <c r="G322" i="1"/>
  <c r="G320" i="1"/>
  <c r="G318" i="1"/>
  <c r="G316" i="1"/>
  <c r="G314" i="1"/>
  <c r="G312" i="1"/>
  <c r="G309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4" i="1"/>
  <c r="G282" i="1"/>
  <c r="G281" i="1"/>
  <c r="G280" i="1"/>
  <c r="G279" i="1"/>
  <c r="G278" i="1"/>
  <c r="G277" i="1"/>
  <c r="G276" i="1"/>
  <c r="G275" i="1"/>
  <c r="G274" i="1"/>
  <c r="G273" i="1"/>
  <c r="G272" i="1"/>
  <c r="G270" i="1"/>
  <c r="G268" i="1"/>
  <c r="G266" i="1"/>
  <c r="G264" i="1"/>
  <c r="G262" i="1"/>
  <c r="G260" i="1"/>
  <c r="G258" i="1"/>
  <c r="G256" i="1"/>
  <c r="G254" i="1"/>
  <c r="G252" i="1"/>
  <c r="G250" i="1"/>
  <c r="G247" i="1"/>
  <c r="G245" i="1"/>
  <c r="G243" i="1"/>
  <c r="G241" i="1"/>
  <c r="G239" i="1"/>
  <c r="G237" i="1"/>
  <c r="G235" i="1"/>
  <c r="G232" i="1"/>
  <c r="G229" i="1"/>
  <c r="G226" i="1"/>
  <c r="G223" i="1"/>
  <c r="G220" i="1"/>
  <c r="G218" i="1"/>
  <c r="G216" i="1"/>
  <c r="G214" i="1"/>
  <c r="G213" i="1"/>
  <c r="G210" i="1"/>
  <c r="G206" i="1"/>
  <c r="G204" i="1"/>
  <c r="G202" i="1"/>
  <c r="G200" i="1"/>
  <c r="G198" i="1"/>
  <c r="G196" i="1"/>
  <c r="G194" i="1"/>
  <c r="G191" i="1"/>
  <c r="G189" i="1"/>
  <c r="G186" i="1"/>
  <c r="G184" i="1"/>
  <c r="G182" i="1"/>
  <c r="G180" i="1"/>
  <c r="G179" i="1"/>
  <c r="G177" i="1"/>
  <c r="G176" i="1"/>
  <c r="G174" i="1"/>
  <c r="G173" i="1"/>
  <c r="G172" i="1"/>
  <c r="G170" i="1"/>
  <c r="G169" i="1"/>
  <c r="G168" i="1"/>
  <c r="G167" i="1"/>
  <c r="G166" i="1"/>
  <c r="G164" i="1"/>
  <c r="G163" i="1"/>
  <c r="G162" i="1"/>
  <c r="G161" i="1"/>
  <c r="G159" i="1"/>
  <c r="G158" i="1"/>
  <c r="G157" i="1"/>
  <c r="G155" i="1"/>
  <c r="G154" i="1"/>
  <c r="G153" i="1"/>
  <c r="G151" i="1"/>
  <c r="G150" i="1"/>
  <c r="G149" i="1"/>
  <c r="G147" i="1"/>
  <c r="G146" i="1"/>
  <c r="G145" i="1"/>
  <c r="G142" i="1"/>
  <c r="G139" i="1"/>
  <c r="G136" i="1"/>
  <c r="G133" i="1"/>
  <c r="G130" i="1"/>
  <c r="G127" i="1"/>
  <c r="G125" i="1"/>
  <c r="G122" i="1"/>
  <c r="G119" i="1"/>
  <c r="G116" i="1"/>
  <c r="G113" i="1"/>
  <c r="G110" i="1"/>
  <c r="G108" i="1"/>
  <c r="G106" i="1"/>
  <c r="G104" i="1"/>
  <c r="G102" i="1"/>
  <c r="AD52" i="1"/>
  <c r="AA52" i="1"/>
  <c r="X52" i="1"/>
  <c r="N52" i="1"/>
  <c r="H52" i="1"/>
  <c r="AP66" i="1"/>
  <c r="AP64" i="1"/>
  <c r="AP61" i="1"/>
  <c r="AP58" i="1"/>
  <c r="AP55" i="1"/>
  <c r="AP53" i="1"/>
  <c r="AP50" i="1"/>
  <c r="AP48" i="1"/>
  <c r="AP46" i="1"/>
  <c r="AP44" i="1"/>
  <c r="AP42" i="1"/>
  <c r="AP40" i="1"/>
  <c r="AP33" i="1"/>
  <c r="AP32" i="1"/>
  <c r="AP31" i="1"/>
  <c r="AP30" i="1"/>
  <c r="AP29" i="1"/>
  <c r="AP28" i="1"/>
  <c r="AP27" i="1"/>
  <c r="AP26" i="1"/>
  <c r="AP25" i="1"/>
  <c r="AP24" i="1"/>
  <c r="AP23" i="1"/>
  <c r="AP21" i="1"/>
  <c r="AP19" i="1"/>
  <c r="AC66" i="1"/>
  <c r="AC61" i="1"/>
  <c r="AC58" i="1"/>
  <c r="AC55" i="1"/>
  <c r="AC53" i="1"/>
  <c r="AC50" i="1"/>
  <c r="AC48" i="1"/>
  <c r="AC46" i="1"/>
  <c r="Z66" i="1"/>
  <c r="Z64" i="1"/>
  <c r="Z61" i="1"/>
  <c r="Z58" i="1"/>
  <c r="Z55" i="1"/>
  <c r="Z53" i="1"/>
  <c r="Z50" i="1"/>
  <c r="Z48" i="1"/>
  <c r="Z38" i="1"/>
  <c r="Z33" i="1"/>
  <c r="Z32" i="1"/>
  <c r="Z31" i="1"/>
  <c r="Z30" i="1"/>
  <c r="Z29" i="1"/>
  <c r="Z28" i="1"/>
  <c r="Z27" i="1"/>
  <c r="Z26" i="1"/>
  <c r="Z25" i="1"/>
  <c r="Z24" i="1"/>
  <c r="Z23" i="1"/>
  <c r="Z21" i="1"/>
  <c r="Z19" i="1"/>
  <c r="Z17" i="1"/>
  <c r="W66" i="1"/>
  <c r="W64" i="1"/>
  <c r="W61" i="1"/>
  <c r="W58" i="1"/>
  <c r="W55" i="1"/>
  <c r="W53" i="1"/>
  <c r="W50" i="1"/>
  <c r="W48" i="1"/>
  <c r="W38" i="1"/>
  <c r="W33" i="1"/>
  <c r="W32" i="1"/>
  <c r="W31" i="1"/>
  <c r="W30" i="1"/>
  <c r="W29" i="1"/>
  <c r="W28" i="1"/>
  <c r="W27" i="1"/>
  <c r="W26" i="1"/>
  <c r="W25" i="1"/>
  <c r="W23" i="1"/>
  <c r="W21" i="1"/>
  <c r="W19" i="1"/>
  <c r="AT331" i="1" l="1"/>
  <c r="AS343" i="1"/>
  <c r="AS383" i="1"/>
  <c r="AT603" i="1"/>
  <c r="AT345" i="1"/>
  <c r="AT385" i="1"/>
  <c r="AT467" i="1"/>
  <c r="AT335" i="1"/>
  <c r="AT329" i="1"/>
  <c r="AT561" i="1"/>
  <c r="AS389" i="1"/>
  <c r="AT507" i="1"/>
  <c r="AT391" i="1"/>
  <c r="AT330" i="1"/>
  <c r="AT457" i="1"/>
  <c r="AT320" i="1"/>
  <c r="AS433" i="1"/>
  <c r="AS473" i="1"/>
  <c r="AS513" i="1"/>
  <c r="AT322" i="1"/>
  <c r="AT355" i="1"/>
  <c r="AT395" i="1"/>
  <c r="AS557" i="1"/>
  <c r="AT327" i="1"/>
  <c r="AT316" i="1"/>
  <c r="AS517" i="1"/>
  <c r="AS300" i="1"/>
  <c r="AS407" i="1"/>
  <c r="AS487" i="1"/>
  <c r="AS527" i="1"/>
  <c r="AS607" i="1"/>
  <c r="AS349" i="1"/>
  <c r="AT405" i="1"/>
  <c r="AS332" i="1"/>
  <c r="AS367" i="1"/>
  <c r="AS447" i="1"/>
  <c r="AS449" i="1"/>
  <c r="AS489" i="1"/>
  <c r="AS529" i="1"/>
  <c r="AS569" i="1"/>
  <c r="AS637" i="1"/>
  <c r="AT485" i="1"/>
  <c r="AS453" i="1"/>
  <c r="AT525" i="1"/>
  <c r="AS375" i="1"/>
  <c r="AS415" i="1"/>
  <c r="AS455" i="1"/>
  <c r="AS535" i="1"/>
  <c r="AS333" i="1"/>
  <c r="AS369" i="1"/>
  <c r="AS409" i="1"/>
  <c r="AS609" i="1"/>
  <c r="AT501" i="1"/>
  <c r="AT609" i="1"/>
  <c r="AT569" i="1"/>
  <c r="AT583" i="1"/>
  <c r="AS334" i="1"/>
  <c r="AS371" i="1"/>
  <c r="AS411" i="1"/>
  <c r="AT411" i="1"/>
  <c r="AS451" i="1"/>
  <c r="AS491" i="1"/>
  <c r="AS571" i="1"/>
  <c r="AT611" i="1"/>
  <c r="AS611" i="1"/>
  <c r="AT555" i="1"/>
  <c r="AT449" i="1"/>
  <c r="AT489" i="1"/>
  <c r="AS335" i="1"/>
  <c r="AS373" i="1"/>
  <c r="AS413" i="1"/>
  <c r="AT493" i="1"/>
  <c r="AS493" i="1"/>
  <c r="AS533" i="1"/>
  <c r="AT533" i="1"/>
  <c r="AS573" i="1"/>
  <c r="AT573" i="1"/>
  <c r="AS613" i="1"/>
  <c r="AT515" i="1"/>
  <c r="AT409" i="1"/>
  <c r="AS337" i="1"/>
  <c r="AT337" i="1"/>
  <c r="AS495" i="1"/>
  <c r="AT495" i="1"/>
  <c r="AT575" i="1"/>
  <c r="AS575" i="1"/>
  <c r="AS615" i="1"/>
  <c r="AT513" i="1"/>
  <c r="AT607" i="1"/>
  <c r="AT369" i="1"/>
  <c r="AS567" i="1"/>
  <c r="AT567" i="1"/>
  <c r="AS377" i="1"/>
  <c r="AS417" i="1"/>
  <c r="AS537" i="1"/>
  <c r="AS577" i="1"/>
  <c r="AS617" i="1"/>
  <c r="AT471" i="1"/>
  <c r="AT527" i="1"/>
  <c r="AT333" i="1"/>
  <c r="AT389" i="1"/>
  <c r="AS340" i="1"/>
  <c r="AS379" i="1"/>
  <c r="AS419" i="1"/>
  <c r="AT419" i="1"/>
  <c r="AT459" i="1"/>
  <c r="AS459" i="1"/>
  <c r="AS539" i="1"/>
  <c r="AT579" i="1"/>
  <c r="AS579" i="1"/>
  <c r="AT619" i="1"/>
  <c r="AS619" i="1"/>
  <c r="AT447" i="1"/>
  <c r="AT383" i="1"/>
  <c r="AS341" i="1"/>
  <c r="AS381" i="1"/>
  <c r="AS541" i="1"/>
  <c r="AS621" i="1"/>
  <c r="AT469" i="1"/>
  <c r="AT571" i="1"/>
  <c r="AT421" i="1"/>
  <c r="AT425" i="1"/>
  <c r="AT423" i="1"/>
  <c r="AS423" i="1"/>
  <c r="AT539" i="1"/>
  <c r="AS347" i="1"/>
  <c r="AS387" i="1"/>
  <c r="AT387" i="1"/>
  <c r="AS467" i="1"/>
  <c r="AS547" i="1"/>
  <c r="AT587" i="1"/>
  <c r="AS587" i="1"/>
  <c r="AT627" i="1"/>
  <c r="AT585" i="1"/>
  <c r="AT334" i="1"/>
  <c r="AT463" i="1"/>
  <c r="AT417" i="1"/>
  <c r="AT545" i="1"/>
  <c r="AT429" i="1"/>
  <c r="AS429" i="1"/>
  <c r="AS549" i="1"/>
  <c r="AS589" i="1"/>
  <c r="AS629" i="1"/>
  <c r="AT629" i="1"/>
  <c r="AT503" i="1"/>
  <c r="AT541" i="1"/>
  <c r="AT613" i="1"/>
  <c r="AT465" i="1"/>
  <c r="AS465" i="1"/>
  <c r="AT505" i="1"/>
  <c r="AS351" i="1"/>
  <c r="AT351" i="1"/>
  <c r="AS391" i="1"/>
  <c r="AS431" i="1"/>
  <c r="AT431" i="1"/>
  <c r="AT591" i="1"/>
  <c r="AS591" i="1"/>
  <c r="AT511" i="1"/>
  <c r="AT581" i="1"/>
  <c r="AT433" i="1"/>
  <c r="AT379" i="1"/>
  <c r="AT427" i="1"/>
  <c r="AS320" i="1"/>
  <c r="AS353" i="1"/>
  <c r="AT353" i="1"/>
  <c r="AS393" i="1"/>
  <c r="AT393" i="1"/>
  <c r="AT553" i="1"/>
  <c r="AS553" i="1"/>
  <c r="AS593" i="1"/>
  <c r="AT593" i="1"/>
  <c r="AT633" i="1"/>
  <c r="AS633" i="1"/>
  <c r="AT625" i="1"/>
  <c r="AT499" i="1"/>
  <c r="AT589" i="1"/>
  <c r="AT377" i="1"/>
  <c r="AT537" i="1"/>
  <c r="AS322" i="1"/>
  <c r="AS345" i="1"/>
  <c r="AS397" i="1"/>
  <c r="AT397" i="1"/>
  <c r="AT473" i="1"/>
  <c r="AS327" i="1"/>
  <c r="AT359" i="1"/>
  <c r="AS359" i="1"/>
  <c r="AT399" i="1"/>
  <c r="AS399" i="1"/>
  <c r="AT439" i="1"/>
  <c r="AS439" i="1"/>
  <c r="AS479" i="1"/>
  <c r="AT479" i="1"/>
  <c r="AS519" i="1"/>
  <c r="AT519" i="1"/>
  <c r="AS559" i="1"/>
  <c r="AS599" i="1"/>
  <c r="AT639" i="1"/>
  <c r="AS639" i="1"/>
  <c r="AT631" i="1"/>
  <c r="AT455" i="1"/>
  <c r="AT343" i="1"/>
  <c r="AT487" i="1"/>
  <c r="AT543" i="1"/>
  <c r="AS385" i="1"/>
  <c r="AT435" i="1"/>
  <c r="AS435" i="1"/>
  <c r="AT635" i="1"/>
  <c r="AS635" i="1"/>
  <c r="AS437" i="1"/>
  <c r="AT437" i="1"/>
  <c r="AT413" i="1"/>
  <c r="AS329" i="1"/>
  <c r="AS361" i="1"/>
  <c r="AT361" i="1"/>
  <c r="AT401" i="1"/>
  <c r="AS401" i="1"/>
  <c r="AS441" i="1"/>
  <c r="AT481" i="1"/>
  <c r="AS481" i="1"/>
  <c r="AT521" i="1"/>
  <c r="AS521" i="1"/>
  <c r="AS561" i="1"/>
  <c r="AT601" i="1"/>
  <c r="AS601" i="1"/>
  <c r="AT637" i="1"/>
  <c r="AT415" i="1"/>
  <c r="AT341" i="1"/>
  <c r="AT407" i="1"/>
  <c r="AT551" i="1"/>
  <c r="AT461" i="1"/>
  <c r="AS355" i="1"/>
  <c r="AT475" i="1"/>
  <c r="AS475" i="1"/>
  <c r="AT357" i="1"/>
  <c r="AS357" i="1"/>
  <c r="AS330" i="1"/>
  <c r="AS363" i="1"/>
  <c r="AT363" i="1"/>
  <c r="AS403" i="1"/>
  <c r="AT403" i="1"/>
  <c r="AS443" i="1"/>
  <c r="AT483" i="1"/>
  <c r="AS483" i="1"/>
  <c r="AS523" i="1"/>
  <c r="AT523" i="1"/>
  <c r="AT563" i="1"/>
  <c r="AS563" i="1"/>
  <c r="AS603" i="1"/>
  <c r="AT557" i="1"/>
  <c r="AT453" i="1"/>
  <c r="AT340" i="1"/>
  <c r="AT367" i="1"/>
  <c r="AT623" i="1"/>
  <c r="AT577" i="1"/>
  <c r="AS395" i="1"/>
  <c r="AS595" i="1"/>
  <c r="AT595" i="1"/>
  <c r="AT325" i="1"/>
  <c r="AS325" i="1"/>
  <c r="AS477" i="1"/>
  <c r="AT477" i="1"/>
  <c r="AS597" i="1"/>
  <c r="AT597" i="1"/>
  <c r="AS331" i="1"/>
  <c r="AS365" i="1"/>
  <c r="AS405" i="1"/>
  <c r="AS445" i="1"/>
  <c r="AS485" i="1"/>
  <c r="AS525" i="1"/>
  <c r="AS565" i="1"/>
  <c r="AS605" i="1"/>
  <c r="AT517" i="1"/>
  <c r="AT529" i="1"/>
  <c r="AT497" i="1"/>
  <c r="AT332" i="1"/>
  <c r="AT381" i="1"/>
  <c r="AT339" i="1"/>
  <c r="AV57" i="1"/>
  <c r="AT305" i="1"/>
  <c r="AW57" i="1"/>
  <c r="AW52" i="1"/>
  <c r="AV52" i="1"/>
  <c r="P66" i="1" l="1"/>
  <c r="P64" i="1"/>
  <c r="P61" i="1"/>
  <c r="P58" i="1"/>
  <c r="P55" i="1"/>
  <c r="P53" i="1"/>
  <c r="P50" i="1"/>
  <c r="P48" i="1"/>
  <c r="P46" i="1"/>
  <c r="P44" i="1"/>
  <c r="P42" i="1"/>
  <c r="P40" i="1"/>
  <c r="P38" i="1"/>
  <c r="P36" i="1"/>
  <c r="P34" i="1"/>
  <c r="P33" i="1"/>
  <c r="P32" i="1"/>
  <c r="P31" i="1"/>
  <c r="P30" i="1"/>
  <c r="P29" i="1"/>
  <c r="P28" i="1"/>
  <c r="P27" i="1"/>
  <c r="P26" i="1"/>
  <c r="P25" i="1"/>
  <c r="P24" i="1"/>
  <c r="P23" i="1"/>
  <c r="P21" i="1"/>
  <c r="P19" i="1"/>
  <c r="P17" i="1"/>
  <c r="J61" i="1"/>
  <c r="J58" i="1"/>
  <c r="J55" i="1"/>
  <c r="J53" i="1"/>
  <c r="J50" i="1"/>
  <c r="J48" i="1"/>
  <c r="J46" i="1"/>
  <c r="J42" i="1"/>
  <c r="J38" i="1"/>
  <c r="J34" i="1"/>
  <c r="J33" i="1"/>
  <c r="J32" i="1"/>
  <c r="J31" i="1"/>
  <c r="J30" i="1"/>
  <c r="J29" i="1"/>
  <c r="J28" i="1"/>
  <c r="J27" i="1"/>
  <c r="J26" i="1"/>
  <c r="J25" i="1"/>
  <c r="J23" i="1"/>
  <c r="J21" i="1"/>
  <c r="J19" i="1"/>
  <c r="G66" i="1"/>
  <c r="G64" i="1"/>
  <c r="G61" i="1"/>
  <c r="G58" i="1"/>
  <c r="G55" i="1"/>
  <c r="G53" i="1"/>
  <c r="G50" i="1"/>
  <c r="G48" i="1"/>
  <c r="G46" i="1"/>
  <c r="G44" i="1"/>
  <c r="G42" i="1"/>
  <c r="G40" i="1"/>
  <c r="G38" i="1"/>
  <c r="G36" i="1"/>
  <c r="G34" i="1"/>
  <c r="G33" i="1"/>
  <c r="G32" i="1"/>
  <c r="G31" i="1"/>
  <c r="G30" i="1"/>
  <c r="G29" i="1"/>
  <c r="G28" i="1"/>
  <c r="G27" i="1"/>
  <c r="G26" i="1"/>
  <c r="G25" i="1"/>
  <c r="G24" i="1"/>
  <c r="G23" i="1"/>
  <c r="G21" i="1"/>
  <c r="G19" i="1"/>
  <c r="G17" i="1"/>
  <c r="H65" i="1"/>
  <c r="H62" i="1"/>
  <c r="H59" i="1"/>
  <c r="H56" i="1"/>
  <c r="H54" i="1"/>
  <c r="H51" i="1"/>
  <c r="H49" i="1"/>
  <c r="H47" i="1"/>
  <c r="H45" i="1"/>
  <c r="H43" i="1"/>
  <c r="H41" i="1"/>
  <c r="H39" i="1"/>
  <c r="H37" i="1"/>
  <c r="H35" i="1"/>
  <c r="H22" i="1"/>
  <c r="H20" i="1"/>
  <c r="H18" i="1"/>
  <c r="H16" i="1"/>
  <c r="H15" i="1"/>
  <c r="H14" i="1"/>
  <c r="H13" i="1"/>
  <c r="H12" i="1"/>
  <c r="H11" i="1"/>
  <c r="AT17" i="1" l="1"/>
  <c r="AS17" i="1"/>
  <c r="AW640" i="1"/>
  <c r="AV640" i="1"/>
  <c r="AU639" i="1"/>
  <c r="AR639" i="1"/>
  <c r="AK639" i="1"/>
  <c r="AH639" i="1"/>
  <c r="AE639" i="1"/>
  <c r="AB639" i="1"/>
  <c r="Y639" i="1"/>
  <c r="V639" i="1"/>
  <c r="S639" i="1"/>
  <c r="O639" i="1"/>
  <c r="L639" i="1"/>
  <c r="I639" i="1"/>
  <c r="AW638" i="1"/>
  <c r="AV638" i="1"/>
  <c r="AU637" i="1"/>
  <c r="AR637" i="1"/>
  <c r="AK637" i="1"/>
  <c r="AH637" i="1"/>
  <c r="AE637" i="1"/>
  <c r="AB637" i="1"/>
  <c r="Y637" i="1"/>
  <c r="V637" i="1"/>
  <c r="S637" i="1"/>
  <c r="O637" i="1"/>
  <c r="L637" i="1"/>
  <c r="I637" i="1"/>
  <c r="AW636" i="1"/>
  <c r="AV636" i="1"/>
  <c r="AU635" i="1"/>
  <c r="AR635" i="1"/>
  <c r="AK635" i="1"/>
  <c r="AH635" i="1"/>
  <c r="AE635" i="1"/>
  <c r="AB635" i="1"/>
  <c r="Y635" i="1"/>
  <c r="V635" i="1"/>
  <c r="S635" i="1"/>
  <c r="O635" i="1"/>
  <c r="L635" i="1"/>
  <c r="I635" i="1"/>
  <c r="AW634" i="1"/>
  <c r="AV634" i="1"/>
  <c r="AU633" i="1"/>
  <c r="AR633" i="1"/>
  <c r="AK633" i="1"/>
  <c r="AH633" i="1"/>
  <c r="AE633" i="1"/>
  <c r="AB633" i="1"/>
  <c r="Y633" i="1"/>
  <c r="V633" i="1"/>
  <c r="S633" i="1"/>
  <c r="O633" i="1"/>
  <c r="L633" i="1"/>
  <c r="I633" i="1"/>
  <c r="AW632" i="1"/>
  <c r="AV632" i="1"/>
  <c r="AU631" i="1"/>
  <c r="AR631" i="1"/>
  <c r="AK631" i="1"/>
  <c r="AH631" i="1"/>
  <c r="AE631" i="1"/>
  <c r="AB631" i="1"/>
  <c r="Y631" i="1"/>
  <c r="V631" i="1"/>
  <c r="S631" i="1"/>
  <c r="O631" i="1"/>
  <c r="L631" i="1"/>
  <c r="I631" i="1"/>
  <c r="AW630" i="1"/>
  <c r="AV630" i="1"/>
  <c r="AU629" i="1"/>
  <c r="AR629" i="1"/>
  <c r="AK629" i="1"/>
  <c r="AH629" i="1"/>
  <c r="AE629" i="1"/>
  <c r="AB629" i="1"/>
  <c r="Y629" i="1"/>
  <c r="V629" i="1"/>
  <c r="S629" i="1"/>
  <c r="O629" i="1"/>
  <c r="L629" i="1"/>
  <c r="I629" i="1"/>
  <c r="AW628" i="1"/>
  <c r="AV628" i="1"/>
  <c r="AU627" i="1"/>
  <c r="AR627" i="1"/>
  <c r="AK627" i="1"/>
  <c r="AH627" i="1"/>
  <c r="AE627" i="1"/>
  <c r="AB627" i="1"/>
  <c r="Y627" i="1"/>
  <c r="V627" i="1"/>
  <c r="S627" i="1"/>
  <c r="O627" i="1"/>
  <c r="L627" i="1"/>
  <c r="I627" i="1"/>
  <c r="AW626" i="1"/>
  <c r="AV626" i="1"/>
  <c r="AU625" i="1"/>
  <c r="AR625" i="1"/>
  <c r="AK625" i="1"/>
  <c r="AH625" i="1"/>
  <c r="AE625" i="1"/>
  <c r="AB625" i="1"/>
  <c r="Y625" i="1"/>
  <c r="V625" i="1"/>
  <c r="S625" i="1"/>
  <c r="O625" i="1"/>
  <c r="L625" i="1"/>
  <c r="I625" i="1"/>
  <c r="AW624" i="1"/>
  <c r="AV624" i="1"/>
  <c r="AU623" i="1"/>
  <c r="AR623" i="1"/>
  <c r="AK623" i="1"/>
  <c r="AH623" i="1"/>
  <c r="AE623" i="1"/>
  <c r="AB623" i="1"/>
  <c r="Y623" i="1"/>
  <c r="V623" i="1"/>
  <c r="S623" i="1"/>
  <c r="O623" i="1"/>
  <c r="L623" i="1"/>
  <c r="I623" i="1"/>
  <c r="AW622" i="1"/>
  <c r="AV622" i="1"/>
  <c r="AU621" i="1"/>
  <c r="AR621" i="1"/>
  <c r="AK621" i="1"/>
  <c r="AH621" i="1"/>
  <c r="AE621" i="1"/>
  <c r="AB621" i="1"/>
  <c r="Y621" i="1"/>
  <c r="V621" i="1"/>
  <c r="S621" i="1"/>
  <c r="O621" i="1"/>
  <c r="L621" i="1"/>
  <c r="I621" i="1"/>
  <c r="AW620" i="1"/>
  <c r="AV620" i="1"/>
  <c r="AU619" i="1"/>
  <c r="AR619" i="1"/>
  <c r="AK619" i="1"/>
  <c r="AH619" i="1"/>
  <c r="AE619" i="1"/>
  <c r="AB619" i="1"/>
  <c r="Y619" i="1"/>
  <c r="V619" i="1"/>
  <c r="S619" i="1"/>
  <c r="O619" i="1"/>
  <c r="L619" i="1"/>
  <c r="I619" i="1"/>
  <c r="AW618" i="1"/>
  <c r="AV618" i="1"/>
  <c r="AU617" i="1"/>
  <c r="AR617" i="1"/>
  <c r="AK617" i="1"/>
  <c r="AH617" i="1"/>
  <c r="AE617" i="1"/>
  <c r="AB617" i="1"/>
  <c r="Y617" i="1"/>
  <c r="V617" i="1"/>
  <c r="S617" i="1"/>
  <c r="O617" i="1"/>
  <c r="L617" i="1"/>
  <c r="I617" i="1"/>
  <c r="AW616" i="1"/>
  <c r="AV616" i="1"/>
  <c r="AU615" i="1"/>
  <c r="AR615" i="1"/>
  <c r="AK615" i="1"/>
  <c r="AH615" i="1"/>
  <c r="AE615" i="1"/>
  <c r="AB615" i="1"/>
  <c r="Y615" i="1"/>
  <c r="V615" i="1"/>
  <c r="S615" i="1"/>
  <c r="O615" i="1"/>
  <c r="L615" i="1"/>
  <c r="I615" i="1"/>
  <c r="AW614" i="1"/>
  <c r="AV614" i="1"/>
  <c r="AU613" i="1"/>
  <c r="AR613" i="1"/>
  <c r="AK613" i="1"/>
  <c r="AH613" i="1"/>
  <c r="AE613" i="1"/>
  <c r="AB613" i="1"/>
  <c r="Y613" i="1"/>
  <c r="V613" i="1"/>
  <c r="S613" i="1"/>
  <c r="O613" i="1"/>
  <c r="L613" i="1"/>
  <c r="I613" i="1"/>
  <c r="AW612" i="1"/>
  <c r="AV612" i="1"/>
  <c r="AU611" i="1"/>
  <c r="AR611" i="1"/>
  <c r="AK611" i="1"/>
  <c r="AH611" i="1"/>
  <c r="AE611" i="1"/>
  <c r="AB611" i="1"/>
  <c r="Y611" i="1"/>
  <c r="V611" i="1"/>
  <c r="S611" i="1"/>
  <c r="O611" i="1"/>
  <c r="L611" i="1"/>
  <c r="I611" i="1"/>
  <c r="AW610" i="1"/>
  <c r="AV610" i="1"/>
  <c r="AU609" i="1"/>
  <c r="AR609" i="1"/>
  <c r="AK609" i="1"/>
  <c r="AH609" i="1"/>
  <c r="AE609" i="1"/>
  <c r="AB609" i="1"/>
  <c r="Y609" i="1"/>
  <c r="V609" i="1"/>
  <c r="S609" i="1"/>
  <c r="O609" i="1"/>
  <c r="L609" i="1"/>
  <c r="I609" i="1"/>
  <c r="AW608" i="1"/>
  <c r="AV608" i="1"/>
  <c r="AU607" i="1"/>
  <c r="AR607" i="1"/>
  <c r="AK607" i="1"/>
  <c r="AH607" i="1"/>
  <c r="AE607" i="1"/>
  <c r="AB607" i="1"/>
  <c r="Y607" i="1"/>
  <c r="V607" i="1"/>
  <c r="S607" i="1"/>
  <c r="O607" i="1"/>
  <c r="L607" i="1"/>
  <c r="I607" i="1"/>
  <c r="AW606" i="1"/>
  <c r="AV606" i="1"/>
  <c r="AU605" i="1"/>
  <c r="AR605" i="1"/>
  <c r="AK605" i="1"/>
  <c r="AH605" i="1"/>
  <c r="AE605" i="1"/>
  <c r="AB605" i="1"/>
  <c r="Y605" i="1"/>
  <c r="V605" i="1"/>
  <c r="S605" i="1"/>
  <c r="O605" i="1"/>
  <c r="L605" i="1"/>
  <c r="I605" i="1"/>
  <c r="AW604" i="1"/>
  <c r="AV604" i="1"/>
  <c r="AU603" i="1"/>
  <c r="AR603" i="1"/>
  <c r="AK603" i="1"/>
  <c r="AH603" i="1"/>
  <c r="AE603" i="1"/>
  <c r="AB603" i="1"/>
  <c r="Y603" i="1"/>
  <c r="V603" i="1"/>
  <c r="S603" i="1"/>
  <c r="O603" i="1"/>
  <c r="L603" i="1"/>
  <c r="I603" i="1"/>
  <c r="AW602" i="1"/>
  <c r="AV602" i="1"/>
  <c r="AU601" i="1"/>
  <c r="AR601" i="1"/>
  <c r="AK601" i="1"/>
  <c r="AH601" i="1"/>
  <c r="AE601" i="1"/>
  <c r="AB601" i="1"/>
  <c r="Y601" i="1"/>
  <c r="V601" i="1"/>
  <c r="S601" i="1"/>
  <c r="O601" i="1"/>
  <c r="L601" i="1"/>
  <c r="I601" i="1"/>
  <c r="AW600" i="1"/>
  <c r="AV600" i="1"/>
  <c r="AU599" i="1"/>
  <c r="AR599" i="1"/>
  <c r="AK599" i="1"/>
  <c r="AH599" i="1"/>
  <c r="AE599" i="1"/>
  <c r="AB599" i="1"/>
  <c r="Y599" i="1"/>
  <c r="V599" i="1"/>
  <c r="S599" i="1"/>
  <c r="O599" i="1"/>
  <c r="L599" i="1"/>
  <c r="I599" i="1"/>
  <c r="AW598" i="1"/>
  <c r="AV598" i="1"/>
  <c r="AU597" i="1"/>
  <c r="AR597" i="1"/>
  <c r="AK597" i="1"/>
  <c r="AH597" i="1"/>
  <c r="AE597" i="1"/>
  <c r="AB597" i="1"/>
  <c r="Y597" i="1"/>
  <c r="V597" i="1"/>
  <c r="S597" i="1"/>
  <c r="O597" i="1"/>
  <c r="L597" i="1"/>
  <c r="I597" i="1"/>
  <c r="AW596" i="1"/>
  <c r="AV596" i="1"/>
  <c r="AU595" i="1"/>
  <c r="AR595" i="1"/>
  <c r="AK595" i="1"/>
  <c r="AH595" i="1"/>
  <c r="AE595" i="1"/>
  <c r="AB595" i="1"/>
  <c r="Y595" i="1"/>
  <c r="V595" i="1"/>
  <c r="S595" i="1"/>
  <c r="O595" i="1"/>
  <c r="L595" i="1"/>
  <c r="I595" i="1"/>
  <c r="AW594" i="1"/>
  <c r="AV594" i="1"/>
  <c r="AU593" i="1"/>
  <c r="AR593" i="1"/>
  <c r="AK593" i="1"/>
  <c r="AH593" i="1"/>
  <c r="AE593" i="1"/>
  <c r="AB593" i="1"/>
  <c r="Y593" i="1"/>
  <c r="V593" i="1"/>
  <c r="S593" i="1"/>
  <c r="O593" i="1"/>
  <c r="L593" i="1"/>
  <c r="I593" i="1"/>
  <c r="AW592" i="1"/>
  <c r="AV592" i="1"/>
  <c r="AU591" i="1"/>
  <c r="AR591" i="1"/>
  <c r="AK591" i="1"/>
  <c r="AH591" i="1"/>
  <c r="AE591" i="1"/>
  <c r="AB591" i="1"/>
  <c r="Y591" i="1"/>
  <c r="V591" i="1"/>
  <c r="S591" i="1"/>
  <c r="O591" i="1"/>
  <c r="L591" i="1"/>
  <c r="I591" i="1"/>
  <c r="AW590" i="1"/>
  <c r="AV590" i="1"/>
  <c r="AU589" i="1"/>
  <c r="AR589" i="1"/>
  <c r="AK589" i="1"/>
  <c r="AH589" i="1"/>
  <c r="AE589" i="1"/>
  <c r="AB589" i="1"/>
  <c r="Y589" i="1"/>
  <c r="V589" i="1"/>
  <c r="S589" i="1"/>
  <c r="O589" i="1"/>
  <c r="L589" i="1"/>
  <c r="I589" i="1"/>
  <c r="AW588" i="1"/>
  <c r="AV588" i="1"/>
  <c r="AU587" i="1"/>
  <c r="AR587" i="1"/>
  <c r="AK587" i="1"/>
  <c r="AH587" i="1"/>
  <c r="AE587" i="1"/>
  <c r="AB587" i="1"/>
  <c r="Y587" i="1"/>
  <c r="V587" i="1"/>
  <c r="S587" i="1"/>
  <c r="O587" i="1"/>
  <c r="L587" i="1"/>
  <c r="I587" i="1"/>
  <c r="AW586" i="1"/>
  <c r="AV586" i="1"/>
  <c r="AU585" i="1"/>
  <c r="AR585" i="1"/>
  <c r="AK585" i="1"/>
  <c r="AH585" i="1"/>
  <c r="AE585" i="1"/>
  <c r="AB585" i="1"/>
  <c r="Y585" i="1"/>
  <c r="V585" i="1"/>
  <c r="S585" i="1"/>
  <c r="O585" i="1"/>
  <c r="L585" i="1"/>
  <c r="I585" i="1"/>
  <c r="AW584" i="1"/>
  <c r="AV584" i="1"/>
  <c r="AU583" i="1"/>
  <c r="AR583" i="1"/>
  <c r="AK583" i="1"/>
  <c r="AH583" i="1"/>
  <c r="AE583" i="1"/>
  <c r="AB583" i="1"/>
  <c r="Y583" i="1"/>
  <c r="V583" i="1"/>
  <c r="S583" i="1"/>
  <c r="O583" i="1"/>
  <c r="L583" i="1"/>
  <c r="I583" i="1"/>
  <c r="AW582" i="1"/>
  <c r="AV582" i="1"/>
  <c r="AU581" i="1"/>
  <c r="AR581" i="1"/>
  <c r="AK581" i="1"/>
  <c r="AH581" i="1"/>
  <c r="AE581" i="1"/>
  <c r="AB581" i="1"/>
  <c r="Y581" i="1"/>
  <c r="V581" i="1"/>
  <c r="S581" i="1"/>
  <c r="O581" i="1"/>
  <c r="L581" i="1"/>
  <c r="I581" i="1"/>
  <c r="AW580" i="1"/>
  <c r="AV580" i="1"/>
  <c r="AU579" i="1"/>
  <c r="AR579" i="1"/>
  <c r="AK579" i="1"/>
  <c r="AH579" i="1"/>
  <c r="AE579" i="1"/>
  <c r="AB579" i="1"/>
  <c r="Y579" i="1"/>
  <c r="V579" i="1"/>
  <c r="S579" i="1"/>
  <c r="O579" i="1"/>
  <c r="L579" i="1"/>
  <c r="I579" i="1"/>
  <c r="AW578" i="1"/>
  <c r="AV578" i="1"/>
  <c r="AU577" i="1"/>
  <c r="AR577" i="1"/>
  <c r="AK577" i="1"/>
  <c r="AH577" i="1"/>
  <c r="AE577" i="1"/>
  <c r="AB577" i="1"/>
  <c r="Y577" i="1"/>
  <c r="V577" i="1"/>
  <c r="S577" i="1"/>
  <c r="O577" i="1"/>
  <c r="L577" i="1"/>
  <c r="I577" i="1"/>
  <c r="AW576" i="1"/>
  <c r="AV576" i="1"/>
  <c r="AU575" i="1"/>
  <c r="AR575" i="1"/>
  <c r="AK575" i="1"/>
  <c r="AH575" i="1"/>
  <c r="AE575" i="1"/>
  <c r="AB575" i="1"/>
  <c r="Y575" i="1"/>
  <c r="V575" i="1"/>
  <c r="S575" i="1"/>
  <c r="O575" i="1"/>
  <c r="L575" i="1"/>
  <c r="I575" i="1"/>
  <c r="AW574" i="1"/>
  <c r="AV574" i="1"/>
  <c r="AU573" i="1"/>
  <c r="AR573" i="1"/>
  <c r="AK573" i="1"/>
  <c r="AH573" i="1"/>
  <c r="AE573" i="1"/>
  <c r="AB573" i="1"/>
  <c r="Y573" i="1"/>
  <c r="V573" i="1"/>
  <c r="S573" i="1"/>
  <c r="O573" i="1"/>
  <c r="L573" i="1"/>
  <c r="I573" i="1"/>
  <c r="AW572" i="1"/>
  <c r="AV572" i="1"/>
  <c r="AU571" i="1"/>
  <c r="AR571" i="1"/>
  <c r="AK571" i="1"/>
  <c r="AH571" i="1"/>
  <c r="AE571" i="1"/>
  <c r="AB571" i="1"/>
  <c r="Y571" i="1"/>
  <c r="V571" i="1"/>
  <c r="S571" i="1"/>
  <c r="O571" i="1"/>
  <c r="L571" i="1"/>
  <c r="I571" i="1"/>
  <c r="AW570" i="1"/>
  <c r="AV570" i="1"/>
  <c r="AU569" i="1"/>
  <c r="AR569" i="1"/>
  <c r="AK569" i="1"/>
  <c r="AH569" i="1"/>
  <c r="AE569" i="1"/>
  <c r="AB569" i="1"/>
  <c r="Y569" i="1"/>
  <c r="V569" i="1"/>
  <c r="S569" i="1"/>
  <c r="O569" i="1"/>
  <c r="L569" i="1"/>
  <c r="I569" i="1"/>
  <c r="AW568" i="1"/>
  <c r="AV568" i="1"/>
  <c r="AU567" i="1"/>
  <c r="AR567" i="1"/>
  <c r="AK567" i="1"/>
  <c r="AH567" i="1"/>
  <c r="AE567" i="1"/>
  <c r="AB567" i="1"/>
  <c r="Y567" i="1"/>
  <c r="V567" i="1"/>
  <c r="S567" i="1"/>
  <c r="O567" i="1"/>
  <c r="L567" i="1"/>
  <c r="I567" i="1"/>
  <c r="AW566" i="1"/>
  <c r="AV566" i="1"/>
  <c r="AU565" i="1"/>
  <c r="AR565" i="1"/>
  <c r="AK565" i="1"/>
  <c r="AH565" i="1"/>
  <c r="AE565" i="1"/>
  <c r="AB565" i="1"/>
  <c r="Y565" i="1"/>
  <c r="V565" i="1"/>
  <c r="S565" i="1"/>
  <c r="O565" i="1"/>
  <c r="L565" i="1"/>
  <c r="I565" i="1"/>
  <c r="AW564" i="1"/>
  <c r="AV564" i="1"/>
  <c r="AU563" i="1"/>
  <c r="AR563" i="1"/>
  <c r="AK563" i="1"/>
  <c r="AH563" i="1"/>
  <c r="AE563" i="1"/>
  <c r="AB563" i="1"/>
  <c r="Y563" i="1"/>
  <c r="V563" i="1"/>
  <c r="S563" i="1"/>
  <c r="O563" i="1"/>
  <c r="L563" i="1"/>
  <c r="I563" i="1"/>
  <c r="AW562" i="1"/>
  <c r="AV562" i="1"/>
  <c r="AU561" i="1"/>
  <c r="AR561" i="1"/>
  <c r="AK561" i="1"/>
  <c r="AH561" i="1"/>
  <c r="AE561" i="1"/>
  <c r="AB561" i="1"/>
  <c r="Y561" i="1"/>
  <c r="V561" i="1"/>
  <c r="S561" i="1"/>
  <c r="O561" i="1"/>
  <c r="L561" i="1"/>
  <c r="I561" i="1"/>
  <c r="AW560" i="1"/>
  <c r="AV560" i="1"/>
  <c r="AU559" i="1"/>
  <c r="AR559" i="1"/>
  <c r="AK559" i="1"/>
  <c r="AH559" i="1"/>
  <c r="AE559" i="1"/>
  <c r="AB559" i="1"/>
  <c r="Y559" i="1"/>
  <c r="V559" i="1"/>
  <c r="S559" i="1"/>
  <c r="O559" i="1"/>
  <c r="L559" i="1"/>
  <c r="I559" i="1"/>
  <c r="AW558" i="1"/>
  <c r="AV558" i="1"/>
  <c r="AU557" i="1"/>
  <c r="AR557" i="1"/>
  <c r="AK557" i="1"/>
  <c r="AH557" i="1"/>
  <c r="AE557" i="1"/>
  <c r="AB557" i="1"/>
  <c r="Y557" i="1"/>
  <c r="V557" i="1"/>
  <c r="S557" i="1"/>
  <c r="O557" i="1"/>
  <c r="L557" i="1"/>
  <c r="I557" i="1"/>
  <c r="AW556" i="1"/>
  <c r="AV556" i="1"/>
  <c r="AU555" i="1"/>
  <c r="AR555" i="1"/>
  <c r="AK555" i="1"/>
  <c r="AH555" i="1"/>
  <c r="AE555" i="1"/>
  <c r="AB555" i="1"/>
  <c r="Y555" i="1"/>
  <c r="V555" i="1"/>
  <c r="S555" i="1"/>
  <c r="O555" i="1"/>
  <c r="L555" i="1"/>
  <c r="I555" i="1"/>
  <c r="AW554" i="1"/>
  <c r="AV554" i="1"/>
  <c r="AU553" i="1"/>
  <c r="AR553" i="1"/>
  <c r="AK553" i="1"/>
  <c r="AH553" i="1"/>
  <c r="AE553" i="1"/>
  <c r="AB553" i="1"/>
  <c r="Y553" i="1"/>
  <c r="V553" i="1"/>
  <c r="S553" i="1"/>
  <c r="O553" i="1"/>
  <c r="L553" i="1"/>
  <c r="I553" i="1"/>
  <c r="AW552" i="1"/>
  <c r="AV552" i="1"/>
  <c r="AU551" i="1"/>
  <c r="AR551" i="1"/>
  <c r="AK551" i="1"/>
  <c r="AH551" i="1"/>
  <c r="AE551" i="1"/>
  <c r="AB551" i="1"/>
  <c r="Y551" i="1"/>
  <c r="V551" i="1"/>
  <c r="S551" i="1"/>
  <c r="O551" i="1"/>
  <c r="L551" i="1"/>
  <c r="I551" i="1"/>
  <c r="AW550" i="1"/>
  <c r="AV550" i="1"/>
  <c r="AU549" i="1"/>
  <c r="AR549" i="1"/>
  <c r="AK549" i="1"/>
  <c r="AH549" i="1"/>
  <c r="AE549" i="1"/>
  <c r="AB549" i="1"/>
  <c r="Y549" i="1"/>
  <c r="V549" i="1"/>
  <c r="S549" i="1"/>
  <c r="O549" i="1"/>
  <c r="L549" i="1"/>
  <c r="I549" i="1"/>
  <c r="AW548" i="1"/>
  <c r="AV548" i="1"/>
  <c r="AU547" i="1"/>
  <c r="AR547" i="1"/>
  <c r="AK547" i="1"/>
  <c r="AH547" i="1"/>
  <c r="AE547" i="1"/>
  <c r="AB547" i="1"/>
  <c r="Y547" i="1"/>
  <c r="V547" i="1"/>
  <c r="S547" i="1"/>
  <c r="O547" i="1"/>
  <c r="L547" i="1"/>
  <c r="I547" i="1"/>
  <c r="AW546" i="1"/>
  <c r="AV546" i="1"/>
  <c r="AU545" i="1"/>
  <c r="AR545" i="1"/>
  <c r="AK545" i="1"/>
  <c r="AH545" i="1"/>
  <c r="AE545" i="1"/>
  <c r="AB545" i="1"/>
  <c r="Y545" i="1"/>
  <c r="V545" i="1"/>
  <c r="S545" i="1"/>
  <c r="O545" i="1"/>
  <c r="L545" i="1"/>
  <c r="I545" i="1"/>
  <c r="AW544" i="1"/>
  <c r="AV544" i="1"/>
  <c r="AU543" i="1"/>
  <c r="AR543" i="1"/>
  <c r="AK543" i="1"/>
  <c r="AH543" i="1"/>
  <c r="AE543" i="1"/>
  <c r="AB543" i="1"/>
  <c r="Y543" i="1"/>
  <c r="V543" i="1"/>
  <c r="S543" i="1"/>
  <c r="O543" i="1"/>
  <c r="L543" i="1"/>
  <c r="I543" i="1"/>
  <c r="AW542" i="1"/>
  <c r="AV542" i="1"/>
  <c r="AU541" i="1"/>
  <c r="AR541" i="1"/>
  <c r="AK541" i="1"/>
  <c r="AH541" i="1"/>
  <c r="AE541" i="1"/>
  <c r="AB541" i="1"/>
  <c r="Y541" i="1"/>
  <c r="V541" i="1"/>
  <c r="S541" i="1"/>
  <c r="O541" i="1"/>
  <c r="L541" i="1"/>
  <c r="I541" i="1"/>
  <c r="AW540" i="1"/>
  <c r="AV540" i="1"/>
  <c r="AU539" i="1"/>
  <c r="AR539" i="1"/>
  <c r="AK539" i="1"/>
  <c r="AH539" i="1"/>
  <c r="AE539" i="1"/>
  <c r="AB539" i="1"/>
  <c r="Y539" i="1"/>
  <c r="V539" i="1"/>
  <c r="S539" i="1"/>
  <c r="O539" i="1"/>
  <c r="L539" i="1"/>
  <c r="I539" i="1"/>
  <c r="AW538" i="1"/>
  <c r="AV538" i="1"/>
  <c r="AU537" i="1"/>
  <c r="AR537" i="1"/>
  <c r="AK537" i="1"/>
  <c r="AH537" i="1"/>
  <c r="AE537" i="1"/>
  <c r="AB537" i="1"/>
  <c r="Y537" i="1"/>
  <c r="V537" i="1"/>
  <c r="S537" i="1"/>
  <c r="O537" i="1"/>
  <c r="L537" i="1"/>
  <c r="I537" i="1"/>
  <c r="AW536" i="1"/>
  <c r="AV536" i="1"/>
  <c r="AU535" i="1"/>
  <c r="AR535" i="1"/>
  <c r="AK535" i="1"/>
  <c r="AH535" i="1"/>
  <c r="AE535" i="1"/>
  <c r="AB535" i="1"/>
  <c r="Y535" i="1"/>
  <c r="V535" i="1"/>
  <c r="S535" i="1"/>
  <c r="O535" i="1"/>
  <c r="L535" i="1"/>
  <c r="I535" i="1"/>
  <c r="AW534" i="1"/>
  <c r="AV534" i="1"/>
  <c r="AU533" i="1"/>
  <c r="AR533" i="1"/>
  <c r="AK533" i="1"/>
  <c r="AH533" i="1"/>
  <c r="AE533" i="1"/>
  <c r="AB533" i="1"/>
  <c r="Y533" i="1"/>
  <c r="V533" i="1"/>
  <c r="S533" i="1"/>
  <c r="O533" i="1"/>
  <c r="L533" i="1"/>
  <c r="I533" i="1"/>
  <c r="AW532" i="1"/>
  <c r="AV532" i="1"/>
  <c r="AU531" i="1"/>
  <c r="AR531" i="1"/>
  <c r="AK531" i="1"/>
  <c r="AH531" i="1"/>
  <c r="AE531" i="1"/>
  <c r="AB531" i="1"/>
  <c r="Y531" i="1"/>
  <c r="V531" i="1"/>
  <c r="S531" i="1"/>
  <c r="O531" i="1"/>
  <c r="M531" i="1"/>
  <c r="L531" i="1"/>
  <c r="I531" i="1"/>
  <c r="AW530" i="1"/>
  <c r="AV530" i="1"/>
  <c r="AU529" i="1"/>
  <c r="AR529" i="1"/>
  <c r="AK529" i="1"/>
  <c r="AH529" i="1"/>
  <c r="AE529" i="1"/>
  <c r="AB529" i="1"/>
  <c r="Y529" i="1"/>
  <c r="V529" i="1"/>
  <c r="S529" i="1"/>
  <c r="O529" i="1"/>
  <c r="L529" i="1"/>
  <c r="I529" i="1"/>
  <c r="AW528" i="1"/>
  <c r="AV528" i="1"/>
  <c r="AU527" i="1"/>
  <c r="AR527" i="1"/>
  <c r="AK527" i="1"/>
  <c r="AH527" i="1"/>
  <c r="AE527" i="1"/>
  <c r="AB527" i="1"/>
  <c r="Y527" i="1"/>
  <c r="V527" i="1"/>
  <c r="S527" i="1"/>
  <c r="O527" i="1"/>
  <c r="L527" i="1"/>
  <c r="I527" i="1"/>
  <c r="AW526" i="1"/>
  <c r="AV526" i="1"/>
  <c r="AU525" i="1"/>
  <c r="AR525" i="1"/>
  <c r="AK525" i="1"/>
  <c r="AH525" i="1"/>
  <c r="AE525" i="1"/>
  <c r="AB525" i="1"/>
  <c r="Y525" i="1"/>
  <c r="V525" i="1"/>
  <c r="S525" i="1"/>
  <c r="O525" i="1"/>
  <c r="L525" i="1"/>
  <c r="I525" i="1"/>
  <c r="AW524" i="1"/>
  <c r="AV524" i="1"/>
  <c r="AU523" i="1"/>
  <c r="AR523" i="1"/>
  <c r="AK523" i="1"/>
  <c r="AH523" i="1"/>
  <c r="AE523" i="1"/>
  <c r="AB523" i="1"/>
  <c r="Y523" i="1"/>
  <c r="V523" i="1"/>
  <c r="S523" i="1"/>
  <c r="O523" i="1"/>
  <c r="L523" i="1"/>
  <c r="I523" i="1"/>
  <c r="AW522" i="1"/>
  <c r="AV522" i="1"/>
  <c r="AU521" i="1"/>
  <c r="AR521" i="1"/>
  <c r="AK521" i="1"/>
  <c r="AH521" i="1"/>
  <c r="AE521" i="1"/>
  <c r="AB521" i="1"/>
  <c r="Y521" i="1"/>
  <c r="V521" i="1"/>
  <c r="S521" i="1"/>
  <c r="O521" i="1"/>
  <c r="L521" i="1"/>
  <c r="I521" i="1"/>
  <c r="AW520" i="1"/>
  <c r="AV520" i="1"/>
  <c r="AU519" i="1"/>
  <c r="AR519" i="1"/>
  <c r="AK519" i="1"/>
  <c r="AH519" i="1"/>
  <c r="AE519" i="1"/>
  <c r="AB519" i="1"/>
  <c r="Y519" i="1"/>
  <c r="V519" i="1"/>
  <c r="S519" i="1"/>
  <c r="O519" i="1"/>
  <c r="L519" i="1"/>
  <c r="I519" i="1"/>
  <c r="AW518" i="1"/>
  <c r="AV518" i="1"/>
  <c r="AU517" i="1"/>
  <c r="AR517" i="1"/>
  <c r="AK517" i="1"/>
  <c r="AH517" i="1"/>
  <c r="AE517" i="1"/>
  <c r="AB517" i="1"/>
  <c r="Y517" i="1"/>
  <c r="V517" i="1"/>
  <c r="S517" i="1"/>
  <c r="O517" i="1"/>
  <c r="L517" i="1"/>
  <c r="I517" i="1"/>
  <c r="AW516" i="1"/>
  <c r="AV516" i="1"/>
  <c r="AU515" i="1"/>
  <c r="AR515" i="1"/>
  <c r="AK515" i="1"/>
  <c r="AH515" i="1"/>
  <c r="AE515" i="1"/>
  <c r="AB515" i="1"/>
  <c r="Y515" i="1"/>
  <c r="V515" i="1"/>
  <c r="S515" i="1"/>
  <c r="O515" i="1"/>
  <c r="L515" i="1"/>
  <c r="I515" i="1"/>
  <c r="AW514" i="1"/>
  <c r="AV514" i="1"/>
  <c r="AU513" i="1"/>
  <c r="AR513" i="1"/>
  <c r="AK513" i="1"/>
  <c r="AH513" i="1"/>
  <c r="AE513" i="1"/>
  <c r="AB513" i="1"/>
  <c r="Y513" i="1"/>
  <c r="V513" i="1"/>
  <c r="S513" i="1"/>
  <c r="O513" i="1"/>
  <c r="L513" i="1"/>
  <c r="I513" i="1"/>
  <c r="AW512" i="1"/>
  <c r="AV512" i="1"/>
  <c r="AU511" i="1"/>
  <c r="AR511" i="1"/>
  <c r="AK511" i="1"/>
  <c r="AH511" i="1"/>
  <c r="AE511" i="1"/>
  <c r="AB511" i="1"/>
  <c r="Y511" i="1"/>
  <c r="V511" i="1"/>
  <c r="S511" i="1"/>
  <c r="O511" i="1"/>
  <c r="L511" i="1"/>
  <c r="I511" i="1"/>
  <c r="AW510" i="1"/>
  <c r="AV510" i="1"/>
  <c r="AU509" i="1"/>
  <c r="AR509" i="1"/>
  <c r="AK509" i="1"/>
  <c r="AH509" i="1"/>
  <c r="AE509" i="1"/>
  <c r="AB509" i="1"/>
  <c r="Y509" i="1"/>
  <c r="V509" i="1"/>
  <c r="S509" i="1"/>
  <c r="O509" i="1"/>
  <c r="L509" i="1"/>
  <c r="I509" i="1"/>
  <c r="AW508" i="1"/>
  <c r="AV508" i="1"/>
  <c r="AU507" i="1"/>
  <c r="AR507" i="1"/>
  <c r="AK507" i="1"/>
  <c r="AH507" i="1"/>
  <c r="AE507" i="1"/>
  <c r="AB507" i="1"/>
  <c r="Y507" i="1"/>
  <c r="V507" i="1"/>
  <c r="S507" i="1"/>
  <c r="O507" i="1"/>
  <c r="L507" i="1"/>
  <c r="I507" i="1"/>
  <c r="AW506" i="1"/>
  <c r="AV506" i="1"/>
  <c r="AU505" i="1"/>
  <c r="AR505" i="1"/>
  <c r="AK505" i="1"/>
  <c r="AH505" i="1"/>
  <c r="AE505" i="1"/>
  <c r="AB505" i="1"/>
  <c r="Y505" i="1"/>
  <c r="V505" i="1"/>
  <c r="S505" i="1"/>
  <c r="O505" i="1"/>
  <c r="L505" i="1"/>
  <c r="I505" i="1"/>
  <c r="AW504" i="1"/>
  <c r="AV504" i="1"/>
  <c r="AU503" i="1"/>
  <c r="AR503" i="1"/>
  <c r="AK503" i="1"/>
  <c r="AH503" i="1"/>
  <c r="AE503" i="1"/>
  <c r="AB503" i="1"/>
  <c r="Y503" i="1"/>
  <c r="V503" i="1"/>
  <c r="S503" i="1"/>
  <c r="O503" i="1"/>
  <c r="L503" i="1"/>
  <c r="I503" i="1"/>
  <c r="AW502" i="1"/>
  <c r="AV502" i="1"/>
  <c r="AU501" i="1"/>
  <c r="AR501" i="1"/>
  <c r="AK501" i="1"/>
  <c r="AH501" i="1"/>
  <c r="AE501" i="1"/>
  <c r="AB501" i="1"/>
  <c r="Y501" i="1"/>
  <c r="V501" i="1"/>
  <c r="S501" i="1"/>
  <c r="O501" i="1"/>
  <c r="L501" i="1"/>
  <c r="I501" i="1"/>
  <c r="AW500" i="1"/>
  <c r="AV500" i="1"/>
  <c r="AU499" i="1"/>
  <c r="AR499" i="1"/>
  <c r="AK499" i="1"/>
  <c r="AH499" i="1"/>
  <c r="AE499" i="1"/>
  <c r="AB499" i="1"/>
  <c r="Y499" i="1"/>
  <c r="V499" i="1"/>
  <c r="S499" i="1"/>
  <c r="O499" i="1"/>
  <c r="L499" i="1"/>
  <c r="I499" i="1"/>
  <c r="AW498" i="1"/>
  <c r="AV498" i="1"/>
  <c r="AU497" i="1"/>
  <c r="AR497" i="1"/>
  <c r="AK497" i="1"/>
  <c r="AH497" i="1"/>
  <c r="AE497" i="1"/>
  <c r="AB497" i="1"/>
  <c r="Y497" i="1"/>
  <c r="V497" i="1"/>
  <c r="S497" i="1"/>
  <c r="O497" i="1"/>
  <c r="L497" i="1"/>
  <c r="I497" i="1"/>
  <c r="AW496" i="1"/>
  <c r="AV496" i="1"/>
  <c r="AU495" i="1"/>
  <c r="AR495" i="1"/>
  <c r="AK495" i="1"/>
  <c r="AH495" i="1"/>
  <c r="AE495" i="1"/>
  <c r="AB495" i="1"/>
  <c r="Y495" i="1"/>
  <c r="V495" i="1"/>
  <c r="S495" i="1"/>
  <c r="O495" i="1"/>
  <c r="L495" i="1"/>
  <c r="I495" i="1"/>
  <c r="AW494" i="1"/>
  <c r="AV494" i="1"/>
  <c r="AU493" i="1"/>
  <c r="AR493" i="1"/>
  <c r="AK493" i="1"/>
  <c r="AH493" i="1"/>
  <c r="AE493" i="1"/>
  <c r="AB493" i="1"/>
  <c r="Y493" i="1"/>
  <c r="V493" i="1"/>
  <c r="S493" i="1"/>
  <c r="O493" i="1"/>
  <c r="L493" i="1"/>
  <c r="I493" i="1"/>
  <c r="AW492" i="1"/>
  <c r="AV492" i="1"/>
  <c r="AU491" i="1"/>
  <c r="AR491" i="1"/>
  <c r="AK491" i="1"/>
  <c r="AH491" i="1"/>
  <c r="AE491" i="1"/>
  <c r="AB491" i="1"/>
  <c r="Y491" i="1"/>
  <c r="V491" i="1"/>
  <c r="S491" i="1"/>
  <c r="O491" i="1"/>
  <c r="L491" i="1"/>
  <c r="I491" i="1"/>
  <c r="AW490" i="1"/>
  <c r="AV490" i="1"/>
  <c r="AU489" i="1"/>
  <c r="AR489" i="1"/>
  <c r="AK489" i="1"/>
  <c r="AH489" i="1"/>
  <c r="AE489" i="1"/>
  <c r="AB489" i="1"/>
  <c r="Y489" i="1"/>
  <c r="V489" i="1"/>
  <c r="S489" i="1"/>
  <c r="O489" i="1"/>
  <c r="L489" i="1"/>
  <c r="I489" i="1"/>
  <c r="AW488" i="1"/>
  <c r="AV488" i="1"/>
  <c r="AU487" i="1"/>
  <c r="AR487" i="1"/>
  <c r="AK487" i="1"/>
  <c r="AH487" i="1"/>
  <c r="AE487" i="1"/>
  <c r="AB487" i="1"/>
  <c r="Y487" i="1"/>
  <c r="V487" i="1"/>
  <c r="S487" i="1"/>
  <c r="O487" i="1"/>
  <c r="L487" i="1"/>
  <c r="I487" i="1"/>
  <c r="AW486" i="1"/>
  <c r="AV486" i="1"/>
  <c r="AU485" i="1"/>
  <c r="AR485" i="1"/>
  <c r="AK485" i="1"/>
  <c r="AH485" i="1"/>
  <c r="AE485" i="1"/>
  <c r="AB485" i="1"/>
  <c r="Y485" i="1"/>
  <c r="V485" i="1"/>
  <c r="S485" i="1"/>
  <c r="O485" i="1"/>
  <c r="L485" i="1"/>
  <c r="I485" i="1"/>
  <c r="AW484" i="1"/>
  <c r="AV484" i="1"/>
  <c r="AU483" i="1"/>
  <c r="AR483" i="1"/>
  <c r="AK483" i="1"/>
  <c r="AH483" i="1"/>
  <c r="AE483" i="1"/>
  <c r="AB483" i="1"/>
  <c r="Y483" i="1"/>
  <c r="V483" i="1"/>
  <c r="S483" i="1"/>
  <c r="O483" i="1"/>
  <c r="L483" i="1"/>
  <c r="I483" i="1"/>
  <c r="AW482" i="1"/>
  <c r="AV482" i="1"/>
  <c r="AU481" i="1"/>
  <c r="AR481" i="1"/>
  <c r="AK481" i="1"/>
  <c r="AH481" i="1"/>
  <c r="AE481" i="1"/>
  <c r="AB481" i="1"/>
  <c r="Y481" i="1"/>
  <c r="V481" i="1"/>
  <c r="S481" i="1"/>
  <c r="O481" i="1"/>
  <c r="L481" i="1"/>
  <c r="I481" i="1"/>
  <c r="AW480" i="1"/>
  <c r="AV480" i="1"/>
  <c r="AU479" i="1"/>
  <c r="AR479" i="1"/>
  <c r="AK479" i="1"/>
  <c r="AH479" i="1"/>
  <c r="AE479" i="1"/>
  <c r="AB479" i="1"/>
  <c r="Y479" i="1"/>
  <c r="V479" i="1"/>
  <c r="S479" i="1"/>
  <c r="O479" i="1"/>
  <c r="L479" i="1"/>
  <c r="I479" i="1"/>
  <c r="AW478" i="1"/>
  <c r="AV478" i="1"/>
  <c r="AU477" i="1"/>
  <c r="AR477" i="1"/>
  <c r="AK477" i="1"/>
  <c r="AH477" i="1"/>
  <c r="AE477" i="1"/>
  <c r="AB477" i="1"/>
  <c r="Y477" i="1"/>
  <c r="V477" i="1"/>
  <c r="S477" i="1"/>
  <c r="O477" i="1"/>
  <c r="L477" i="1"/>
  <c r="I477" i="1"/>
  <c r="AW476" i="1"/>
  <c r="AV476" i="1"/>
  <c r="K476" i="1"/>
  <c r="AU475" i="1"/>
  <c r="AR475" i="1"/>
  <c r="AK475" i="1"/>
  <c r="AH475" i="1"/>
  <c r="AE475" i="1"/>
  <c r="AB475" i="1"/>
  <c r="Y475" i="1"/>
  <c r="V475" i="1"/>
  <c r="S475" i="1"/>
  <c r="O475" i="1"/>
  <c r="L475" i="1"/>
  <c r="I475" i="1"/>
  <c r="AW474" i="1"/>
  <c r="AV474" i="1"/>
  <c r="AU473" i="1"/>
  <c r="AR473" i="1"/>
  <c r="AK473" i="1"/>
  <c r="AH473" i="1"/>
  <c r="AE473" i="1"/>
  <c r="AB473" i="1"/>
  <c r="Y473" i="1"/>
  <c r="V473" i="1"/>
  <c r="S473" i="1"/>
  <c r="O473" i="1"/>
  <c r="L473" i="1"/>
  <c r="I473" i="1"/>
  <c r="AW472" i="1"/>
  <c r="AV472" i="1"/>
  <c r="AU471" i="1"/>
  <c r="AR471" i="1"/>
  <c r="AK471" i="1"/>
  <c r="AH471" i="1"/>
  <c r="AE471" i="1"/>
  <c r="AB471" i="1"/>
  <c r="Y471" i="1"/>
  <c r="V471" i="1"/>
  <c r="S471" i="1"/>
  <c r="O471" i="1"/>
  <c r="L471" i="1"/>
  <c r="I471" i="1"/>
  <c r="AW470" i="1"/>
  <c r="AV470" i="1"/>
  <c r="AU469" i="1"/>
  <c r="AR469" i="1"/>
  <c r="AK469" i="1"/>
  <c r="AH469" i="1"/>
  <c r="AE469" i="1"/>
  <c r="AB469" i="1"/>
  <c r="Y469" i="1"/>
  <c r="V469" i="1"/>
  <c r="S469" i="1"/>
  <c r="O469" i="1"/>
  <c r="L469" i="1"/>
  <c r="I469" i="1"/>
  <c r="AW468" i="1"/>
  <c r="AV468" i="1"/>
  <c r="AU467" i="1"/>
  <c r="AR467" i="1"/>
  <c r="AK467" i="1"/>
  <c r="AH467" i="1"/>
  <c r="AE467" i="1"/>
  <c r="AB467" i="1"/>
  <c r="Y467" i="1"/>
  <c r="V467" i="1"/>
  <c r="S467" i="1"/>
  <c r="O467" i="1"/>
  <c r="L467" i="1"/>
  <c r="I467" i="1"/>
  <c r="AW466" i="1"/>
  <c r="AV466" i="1"/>
  <c r="AU465" i="1"/>
  <c r="AR465" i="1"/>
  <c r="AK465" i="1"/>
  <c r="AH465" i="1"/>
  <c r="AE465" i="1"/>
  <c r="AB465" i="1"/>
  <c r="Y465" i="1"/>
  <c r="V465" i="1"/>
  <c r="S465" i="1"/>
  <c r="O465" i="1"/>
  <c r="L465" i="1"/>
  <c r="I465" i="1"/>
  <c r="AW464" i="1"/>
  <c r="AV464" i="1"/>
  <c r="AU463" i="1"/>
  <c r="AR463" i="1"/>
  <c r="AK463" i="1"/>
  <c r="AH463" i="1"/>
  <c r="AE463" i="1"/>
  <c r="AB463" i="1"/>
  <c r="Y463" i="1"/>
  <c r="V463" i="1"/>
  <c r="S463" i="1"/>
  <c r="O463" i="1"/>
  <c r="L463" i="1"/>
  <c r="I463" i="1"/>
  <c r="AW462" i="1"/>
  <c r="AV462" i="1"/>
  <c r="AU461" i="1"/>
  <c r="AR461" i="1"/>
  <c r="AK461" i="1"/>
  <c r="AH461" i="1"/>
  <c r="AE461" i="1"/>
  <c r="AB461" i="1"/>
  <c r="Y461" i="1"/>
  <c r="V461" i="1"/>
  <c r="S461" i="1"/>
  <c r="O461" i="1"/>
  <c r="L461" i="1"/>
  <c r="I461" i="1"/>
  <c r="AW460" i="1"/>
  <c r="AV460" i="1"/>
  <c r="AU459" i="1"/>
  <c r="AR459" i="1"/>
  <c r="AK459" i="1"/>
  <c r="AH459" i="1"/>
  <c r="AE459" i="1"/>
  <c r="AB459" i="1"/>
  <c r="Y459" i="1"/>
  <c r="V459" i="1"/>
  <c r="S459" i="1"/>
  <c r="O459" i="1"/>
  <c r="L459" i="1"/>
  <c r="I459" i="1"/>
  <c r="AW458" i="1"/>
  <c r="AV458" i="1"/>
  <c r="AU457" i="1"/>
  <c r="AR457" i="1"/>
  <c r="AK457" i="1"/>
  <c r="AH457" i="1"/>
  <c r="AE457" i="1"/>
  <c r="AB457" i="1"/>
  <c r="Y457" i="1"/>
  <c r="V457" i="1"/>
  <c r="S457" i="1"/>
  <c r="O457" i="1"/>
  <c r="L457" i="1"/>
  <c r="I457" i="1"/>
  <c r="AW456" i="1"/>
  <c r="AV456" i="1"/>
  <c r="AU455" i="1"/>
  <c r="AR455" i="1"/>
  <c r="AK455" i="1"/>
  <c r="AH455" i="1"/>
  <c r="AE455" i="1"/>
  <c r="AB455" i="1"/>
  <c r="Y455" i="1"/>
  <c r="V455" i="1"/>
  <c r="S455" i="1"/>
  <c r="O455" i="1"/>
  <c r="L455" i="1"/>
  <c r="I455" i="1"/>
  <c r="AW454" i="1"/>
  <c r="AV454" i="1"/>
  <c r="AU453" i="1"/>
  <c r="AR453" i="1"/>
  <c r="AK453" i="1"/>
  <c r="AH453" i="1"/>
  <c r="AE453" i="1"/>
  <c r="AB453" i="1"/>
  <c r="Y453" i="1"/>
  <c r="V453" i="1"/>
  <c r="S453" i="1"/>
  <c r="O453" i="1"/>
  <c r="L453" i="1"/>
  <c r="I453" i="1"/>
  <c r="AW452" i="1"/>
  <c r="AV452" i="1"/>
  <c r="AU451" i="1"/>
  <c r="AR451" i="1"/>
  <c r="AK451" i="1"/>
  <c r="AH451" i="1"/>
  <c r="AE451" i="1"/>
  <c r="AB451" i="1"/>
  <c r="Y451" i="1"/>
  <c r="V451" i="1"/>
  <c r="S451" i="1"/>
  <c r="O451" i="1"/>
  <c r="L451" i="1"/>
  <c r="I451" i="1"/>
  <c r="AW450" i="1"/>
  <c r="AV450" i="1"/>
  <c r="AU449" i="1"/>
  <c r="AR449" i="1"/>
  <c r="AK449" i="1"/>
  <c r="AH449" i="1"/>
  <c r="AE449" i="1"/>
  <c r="AB449" i="1"/>
  <c r="Y449" i="1"/>
  <c r="V449" i="1"/>
  <c r="S449" i="1"/>
  <c r="O449" i="1"/>
  <c r="L449" i="1"/>
  <c r="I449" i="1"/>
  <c r="AW448" i="1"/>
  <c r="AV448" i="1"/>
  <c r="AU447" i="1"/>
  <c r="AR447" i="1"/>
  <c r="AK447" i="1"/>
  <c r="AH447" i="1"/>
  <c r="AE447" i="1"/>
  <c r="AB447" i="1"/>
  <c r="Y447" i="1"/>
  <c r="V447" i="1"/>
  <c r="S447" i="1"/>
  <c r="O447" i="1"/>
  <c r="L447" i="1"/>
  <c r="I447" i="1"/>
  <c r="AW446" i="1"/>
  <c r="AV446" i="1"/>
  <c r="AU445" i="1"/>
  <c r="AR445" i="1"/>
  <c r="AK445" i="1"/>
  <c r="AH445" i="1"/>
  <c r="AE445" i="1"/>
  <c r="AB445" i="1"/>
  <c r="Y445" i="1"/>
  <c r="V445" i="1"/>
  <c r="S445" i="1"/>
  <c r="O445" i="1"/>
  <c r="L445" i="1"/>
  <c r="I445" i="1"/>
  <c r="AW444" i="1"/>
  <c r="AV444" i="1"/>
  <c r="AU443" i="1"/>
  <c r="AR443" i="1"/>
  <c r="AK443" i="1"/>
  <c r="AH443" i="1"/>
  <c r="AE443" i="1"/>
  <c r="AB443" i="1"/>
  <c r="Y443" i="1"/>
  <c r="V443" i="1"/>
  <c r="S443" i="1"/>
  <c r="O443" i="1"/>
  <c r="L443" i="1"/>
  <c r="I443" i="1"/>
  <c r="AW442" i="1"/>
  <c r="AV442" i="1"/>
  <c r="AU441" i="1"/>
  <c r="AR441" i="1"/>
  <c r="AK441" i="1"/>
  <c r="AH441" i="1"/>
  <c r="AE441" i="1"/>
  <c r="AB441" i="1"/>
  <c r="Y441" i="1"/>
  <c r="V441" i="1"/>
  <c r="S441" i="1"/>
  <c r="O441" i="1"/>
  <c r="L441" i="1"/>
  <c r="I441" i="1"/>
  <c r="AW440" i="1"/>
  <c r="AV440" i="1"/>
  <c r="AU439" i="1"/>
  <c r="AR439" i="1"/>
  <c r="AK439" i="1"/>
  <c r="AH439" i="1"/>
  <c r="AE439" i="1"/>
  <c r="AB439" i="1"/>
  <c r="Y439" i="1"/>
  <c r="V439" i="1"/>
  <c r="S439" i="1"/>
  <c r="O439" i="1"/>
  <c r="L439" i="1"/>
  <c r="I439" i="1"/>
  <c r="AW438" i="1"/>
  <c r="AV438" i="1"/>
  <c r="AU437" i="1"/>
  <c r="AR437" i="1"/>
  <c r="AK437" i="1"/>
  <c r="AH437" i="1"/>
  <c r="AE437" i="1"/>
  <c r="AB437" i="1"/>
  <c r="Y437" i="1"/>
  <c r="V437" i="1"/>
  <c r="S437" i="1"/>
  <c r="O437" i="1"/>
  <c r="L437" i="1"/>
  <c r="I437" i="1"/>
  <c r="AW436" i="1"/>
  <c r="AV436" i="1"/>
  <c r="AU435" i="1"/>
  <c r="AR435" i="1"/>
  <c r="AK435" i="1"/>
  <c r="AH435" i="1"/>
  <c r="AE435" i="1"/>
  <c r="AB435" i="1"/>
  <c r="Y435" i="1"/>
  <c r="V435" i="1"/>
  <c r="S435" i="1"/>
  <c r="O435" i="1"/>
  <c r="L435" i="1"/>
  <c r="I435" i="1"/>
  <c r="AW434" i="1"/>
  <c r="AV434" i="1"/>
  <c r="AQ434" i="1"/>
  <c r="AU433" i="1"/>
  <c r="AR433" i="1"/>
  <c r="AK433" i="1"/>
  <c r="AH433" i="1"/>
  <c r="AE433" i="1"/>
  <c r="AB433" i="1"/>
  <c r="Y433" i="1"/>
  <c r="V433" i="1"/>
  <c r="S433" i="1"/>
  <c r="O433" i="1"/>
  <c r="L433" i="1"/>
  <c r="I433" i="1"/>
  <c r="AW432" i="1"/>
  <c r="AV432" i="1"/>
  <c r="AU431" i="1"/>
  <c r="AR431" i="1"/>
  <c r="AK431" i="1"/>
  <c r="AH431" i="1"/>
  <c r="AE431" i="1"/>
  <c r="AB431" i="1"/>
  <c r="Y431" i="1"/>
  <c r="V431" i="1"/>
  <c r="S431" i="1"/>
  <c r="O431" i="1"/>
  <c r="L431" i="1"/>
  <c r="I431" i="1"/>
  <c r="AW430" i="1"/>
  <c r="AV430" i="1"/>
  <c r="AU429" i="1"/>
  <c r="AR429" i="1"/>
  <c r="AK429" i="1"/>
  <c r="AH429" i="1"/>
  <c r="AE429" i="1"/>
  <c r="AB429" i="1"/>
  <c r="Y429" i="1"/>
  <c r="V429" i="1"/>
  <c r="S429" i="1"/>
  <c r="O429" i="1"/>
  <c r="L429" i="1"/>
  <c r="I429" i="1"/>
  <c r="AW428" i="1"/>
  <c r="AV428" i="1"/>
  <c r="AU427" i="1"/>
  <c r="AR427" i="1"/>
  <c r="AK427" i="1"/>
  <c r="AH427" i="1"/>
  <c r="AE427" i="1"/>
  <c r="AB427" i="1"/>
  <c r="Y427" i="1"/>
  <c r="V427" i="1"/>
  <c r="S427" i="1"/>
  <c r="O427" i="1"/>
  <c r="L427" i="1"/>
  <c r="I427" i="1"/>
  <c r="AW426" i="1"/>
  <c r="AV426" i="1"/>
  <c r="AR425" i="1"/>
  <c r="AK425" i="1"/>
  <c r="AH425" i="1"/>
  <c r="AE425" i="1"/>
  <c r="AB425" i="1"/>
  <c r="Y425" i="1"/>
  <c r="V425" i="1"/>
  <c r="S425" i="1"/>
  <c r="O425" i="1"/>
  <c r="L425" i="1"/>
  <c r="I425" i="1"/>
  <c r="AW424" i="1"/>
  <c r="AV424" i="1"/>
  <c r="K424" i="1"/>
  <c r="AU423" i="1"/>
  <c r="AR423" i="1"/>
  <c r="AK423" i="1"/>
  <c r="AH423" i="1"/>
  <c r="AE423" i="1"/>
  <c r="AB423" i="1"/>
  <c r="Y423" i="1"/>
  <c r="V423" i="1"/>
  <c r="S423" i="1"/>
  <c r="O423" i="1"/>
  <c r="L423" i="1"/>
  <c r="I423" i="1"/>
  <c r="AW422" i="1"/>
  <c r="AV422" i="1"/>
  <c r="AU421" i="1"/>
  <c r="AR421" i="1"/>
  <c r="AK421" i="1"/>
  <c r="AH421" i="1"/>
  <c r="AE421" i="1"/>
  <c r="AB421" i="1"/>
  <c r="Y421" i="1"/>
  <c r="V421" i="1"/>
  <c r="S421" i="1"/>
  <c r="O421" i="1"/>
  <c r="L421" i="1"/>
  <c r="I421" i="1"/>
  <c r="AW420" i="1"/>
  <c r="AV420" i="1"/>
  <c r="K420" i="1"/>
  <c r="AU419" i="1"/>
  <c r="AR419" i="1"/>
  <c r="AK419" i="1"/>
  <c r="AH419" i="1"/>
  <c r="AE419" i="1"/>
  <c r="AB419" i="1"/>
  <c r="Y419" i="1"/>
  <c r="V419" i="1"/>
  <c r="S419" i="1"/>
  <c r="O419" i="1"/>
  <c r="L419" i="1"/>
  <c r="I419" i="1"/>
  <c r="AW418" i="1"/>
  <c r="AV418" i="1"/>
  <c r="AU417" i="1"/>
  <c r="AR417" i="1"/>
  <c r="AK417" i="1"/>
  <c r="AH417" i="1"/>
  <c r="AE417" i="1"/>
  <c r="AB417" i="1"/>
  <c r="Y417" i="1"/>
  <c r="V417" i="1"/>
  <c r="S417" i="1"/>
  <c r="O417" i="1"/>
  <c r="L417" i="1"/>
  <c r="I417" i="1"/>
  <c r="AW416" i="1"/>
  <c r="AV416" i="1"/>
  <c r="K416" i="1"/>
  <c r="AU415" i="1"/>
  <c r="AR415" i="1"/>
  <c r="AK415" i="1"/>
  <c r="AH415" i="1"/>
  <c r="AE415" i="1"/>
  <c r="AB415" i="1"/>
  <c r="Y415" i="1"/>
  <c r="V415" i="1"/>
  <c r="S415" i="1"/>
  <c r="O415" i="1"/>
  <c r="L415" i="1"/>
  <c r="I415" i="1"/>
  <c r="AW414" i="1"/>
  <c r="AV414" i="1"/>
  <c r="AU413" i="1"/>
  <c r="AR413" i="1"/>
  <c r="AK413" i="1"/>
  <c r="AH413" i="1"/>
  <c r="AE413" i="1"/>
  <c r="AB413" i="1"/>
  <c r="Y413" i="1"/>
  <c r="V413" i="1"/>
  <c r="S413" i="1"/>
  <c r="O413" i="1"/>
  <c r="L413" i="1"/>
  <c r="I413" i="1"/>
  <c r="AW412" i="1"/>
  <c r="AV412" i="1"/>
  <c r="AU411" i="1"/>
  <c r="AR411" i="1"/>
  <c r="AK411" i="1"/>
  <c r="AH411" i="1"/>
  <c r="AE411" i="1"/>
  <c r="AB411" i="1"/>
  <c r="Y411" i="1"/>
  <c r="V411" i="1"/>
  <c r="S411" i="1"/>
  <c r="O411" i="1"/>
  <c r="L411" i="1"/>
  <c r="I411" i="1"/>
  <c r="AW410" i="1"/>
  <c r="AV410" i="1"/>
  <c r="AU409" i="1"/>
  <c r="AR409" i="1"/>
  <c r="AK409" i="1"/>
  <c r="AH409" i="1"/>
  <c r="AE409" i="1"/>
  <c r="AB409" i="1"/>
  <c r="Y409" i="1"/>
  <c r="V409" i="1"/>
  <c r="S409" i="1"/>
  <c r="O409" i="1"/>
  <c r="L409" i="1"/>
  <c r="I409" i="1"/>
  <c r="AW408" i="1"/>
  <c r="AV408" i="1"/>
  <c r="AU407" i="1"/>
  <c r="AR407" i="1"/>
  <c r="AK407" i="1"/>
  <c r="AH407" i="1"/>
  <c r="AE407" i="1"/>
  <c r="AB407" i="1"/>
  <c r="Y407" i="1"/>
  <c r="V407" i="1"/>
  <c r="S407" i="1"/>
  <c r="O407" i="1"/>
  <c r="L407" i="1"/>
  <c r="I407" i="1"/>
  <c r="AW406" i="1"/>
  <c r="AV406" i="1"/>
  <c r="AU405" i="1"/>
  <c r="AR405" i="1"/>
  <c r="AK405" i="1"/>
  <c r="AH405" i="1"/>
  <c r="AE405" i="1"/>
  <c r="AB405" i="1"/>
  <c r="Y405" i="1"/>
  <c r="V405" i="1"/>
  <c r="S405" i="1"/>
  <c r="O405" i="1"/>
  <c r="L405" i="1"/>
  <c r="I405" i="1"/>
  <c r="AW404" i="1"/>
  <c r="AV404" i="1"/>
  <c r="AU403" i="1"/>
  <c r="AR403" i="1"/>
  <c r="AK403" i="1"/>
  <c r="AH403" i="1"/>
  <c r="AE403" i="1"/>
  <c r="AB403" i="1"/>
  <c r="Y403" i="1"/>
  <c r="V403" i="1"/>
  <c r="S403" i="1"/>
  <c r="O403" i="1"/>
  <c r="L403" i="1"/>
  <c r="I403" i="1"/>
  <c r="AW402" i="1"/>
  <c r="AV402" i="1"/>
  <c r="AU401" i="1"/>
  <c r="AR401" i="1"/>
  <c r="AK401" i="1"/>
  <c r="AH401" i="1"/>
  <c r="AE401" i="1"/>
  <c r="AB401" i="1"/>
  <c r="Y401" i="1"/>
  <c r="V401" i="1"/>
  <c r="S401" i="1"/>
  <c r="O401" i="1"/>
  <c r="L401" i="1"/>
  <c r="I401" i="1"/>
  <c r="AW400" i="1"/>
  <c r="AV400" i="1"/>
  <c r="AU399" i="1"/>
  <c r="AR399" i="1"/>
  <c r="AK399" i="1"/>
  <c r="AH399" i="1"/>
  <c r="AE399" i="1"/>
  <c r="AB399" i="1"/>
  <c r="Y399" i="1"/>
  <c r="V399" i="1"/>
  <c r="S399" i="1"/>
  <c r="O399" i="1"/>
  <c r="L399" i="1"/>
  <c r="I399" i="1"/>
  <c r="AW398" i="1"/>
  <c r="AV398" i="1"/>
  <c r="AU397" i="1"/>
  <c r="AR397" i="1"/>
  <c r="AK397" i="1"/>
  <c r="AH397" i="1"/>
  <c r="AE397" i="1"/>
  <c r="AB397" i="1"/>
  <c r="Y397" i="1"/>
  <c r="V397" i="1"/>
  <c r="S397" i="1"/>
  <c r="O397" i="1"/>
  <c r="L397" i="1"/>
  <c r="I397" i="1"/>
  <c r="AW396" i="1"/>
  <c r="AV396" i="1"/>
  <c r="AU395" i="1"/>
  <c r="AR395" i="1"/>
  <c r="AK395" i="1"/>
  <c r="AH395" i="1"/>
  <c r="AE395" i="1"/>
  <c r="AB395" i="1"/>
  <c r="Y395" i="1"/>
  <c r="V395" i="1"/>
  <c r="S395" i="1"/>
  <c r="O395" i="1"/>
  <c r="L395" i="1"/>
  <c r="I395" i="1"/>
  <c r="AW394" i="1"/>
  <c r="AV394" i="1"/>
  <c r="AU393" i="1"/>
  <c r="AR393" i="1"/>
  <c r="AK393" i="1"/>
  <c r="AH393" i="1"/>
  <c r="AE393" i="1"/>
  <c r="AB393" i="1"/>
  <c r="Y393" i="1"/>
  <c r="V393" i="1"/>
  <c r="S393" i="1"/>
  <c r="O393" i="1"/>
  <c r="L393" i="1"/>
  <c r="I393" i="1"/>
  <c r="AW392" i="1"/>
  <c r="AV392" i="1"/>
  <c r="AU391" i="1"/>
  <c r="AR391" i="1"/>
  <c r="AK391" i="1"/>
  <c r="AH391" i="1"/>
  <c r="AE391" i="1"/>
  <c r="AB391" i="1"/>
  <c r="Y391" i="1"/>
  <c r="V391" i="1"/>
  <c r="S391" i="1"/>
  <c r="O391" i="1"/>
  <c r="L391" i="1"/>
  <c r="I391" i="1"/>
  <c r="AW390" i="1"/>
  <c r="AV390" i="1"/>
  <c r="AU389" i="1"/>
  <c r="AR389" i="1"/>
  <c r="AK389" i="1"/>
  <c r="AH389" i="1"/>
  <c r="AE389" i="1"/>
  <c r="AB389" i="1"/>
  <c r="Y389" i="1"/>
  <c r="V389" i="1"/>
  <c r="S389" i="1"/>
  <c r="O389" i="1"/>
  <c r="L389" i="1"/>
  <c r="I389" i="1"/>
  <c r="AW388" i="1"/>
  <c r="AV388" i="1"/>
  <c r="AU387" i="1"/>
  <c r="AR387" i="1"/>
  <c r="AK387" i="1"/>
  <c r="AH387" i="1"/>
  <c r="AE387" i="1"/>
  <c r="AB387" i="1"/>
  <c r="Y387" i="1"/>
  <c r="V387" i="1"/>
  <c r="S387" i="1"/>
  <c r="O387" i="1"/>
  <c r="L387" i="1"/>
  <c r="I387" i="1"/>
  <c r="AW386" i="1"/>
  <c r="AV386" i="1"/>
  <c r="AU385" i="1"/>
  <c r="AR385" i="1"/>
  <c r="AK385" i="1"/>
  <c r="AH385" i="1"/>
  <c r="AE385" i="1"/>
  <c r="AB385" i="1"/>
  <c r="Y385" i="1"/>
  <c r="V385" i="1"/>
  <c r="S385" i="1"/>
  <c r="O385" i="1"/>
  <c r="L385" i="1"/>
  <c r="I385" i="1"/>
  <c r="AW384" i="1"/>
  <c r="AV384" i="1"/>
  <c r="AU383" i="1"/>
  <c r="AR383" i="1"/>
  <c r="AK383" i="1"/>
  <c r="AH383" i="1"/>
  <c r="AE383" i="1"/>
  <c r="AB383" i="1"/>
  <c r="Y383" i="1"/>
  <c r="V383" i="1"/>
  <c r="S383" i="1"/>
  <c r="O383" i="1"/>
  <c r="L383" i="1"/>
  <c r="I383" i="1"/>
  <c r="AW382" i="1"/>
  <c r="AV382" i="1"/>
  <c r="AU381" i="1"/>
  <c r="AR381" i="1"/>
  <c r="AK381" i="1"/>
  <c r="AH381" i="1"/>
  <c r="AE381" i="1"/>
  <c r="AB381" i="1"/>
  <c r="Y381" i="1"/>
  <c r="V381" i="1"/>
  <c r="S381" i="1"/>
  <c r="O381" i="1"/>
  <c r="L381" i="1"/>
  <c r="I381" i="1"/>
  <c r="AW380" i="1"/>
  <c r="AV380" i="1"/>
  <c r="AU379" i="1"/>
  <c r="AR379" i="1"/>
  <c r="AK379" i="1"/>
  <c r="AH379" i="1"/>
  <c r="AE379" i="1"/>
  <c r="AB379" i="1"/>
  <c r="Y379" i="1"/>
  <c r="V379" i="1"/>
  <c r="S379" i="1"/>
  <c r="O379" i="1"/>
  <c r="L379" i="1"/>
  <c r="I379" i="1"/>
  <c r="AU377" i="1"/>
  <c r="AR377" i="1"/>
  <c r="AK377" i="1"/>
  <c r="AH377" i="1"/>
  <c r="AE377" i="1"/>
  <c r="AB377" i="1"/>
  <c r="Y377" i="1"/>
  <c r="V377" i="1"/>
  <c r="S377" i="1"/>
  <c r="O377" i="1"/>
  <c r="L377" i="1"/>
  <c r="I377" i="1"/>
  <c r="AU375" i="1"/>
  <c r="AR375" i="1"/>
  <c r="AK375" i="1"/>
  <c r="AH375" i="1"/>
  <c r="AE375" i="1"/>
  <c r="AB375" i="1"/>
  <c r="Y375" i="1"/>
  <c r="V375" i="1"/>
  <c r="S375" i="1"/>
  <c r="O375" i="1"/>
  <c r="L375" i="1"/>
  <c r="I375" i="1"/>
  <c r="AU373" i="1"/>
  <c r="AR373" i="1"/>
  <c r="AK373" i="1"/>
  <c r="AH373" i="1"/>
  <c r="AE373" i="1"/>
  <c r="AB373" i="1"/>
  <c r="Y373" i="1"/>
  <c r="V373" i="1"/>
  <c r="S373" i="1"/>
  <c r="O373" i="1"/>
  <c r="L373" i="1"/>
  <c r="I373" i="1"/>
  <c r="AU371" i="1"/>
  <c r="AR371" i="1"/>
  <c r="AK371" i="1"/>
  <c r="AH371" i="1"/>
  <c r="AE371" i="1"/>
  <c r="AB371" i="1"/>
  <c r="Y371" i="1"/>
  <c r="V371" i="1"/>
  <c r="S371" i="1"/>
  <c r="O371" i="1"/>
  <c r="L371" i="1"/>
  <c r="I371" i="1"/>
  <c r="AU369" i="1"/>
  <c r="AR369" i="1"/>
  <c r="AK369" i="1"/>
  <c r="AH369" i="1"/>
  <c r="AE369" i="1"/>
  <c r="AB369" i="1"/>
  <c r="Y369" i="1"/>
  <c r="V369" i="1"/>
  <c r="S369" i="1"/>
  <c r="O369" i="1"/>
  <c r="L369" i="1"/>
  <c r="I369" i="1"/>
  <c r="AU367" i="1"/>
  <c r="AR367" i="1"/>
  <c r="AK367" i="1"/>
  <c r="AH367" i="1"/>
  <c r="AE367" i="1"/>
  <c r="AB367" i="1"/>
  <c r="Y367" i="1"/>
  <c r="V367" i="1"/>
  <c r="S367" i="1"/>
  <c r="O367" i="1"/>
  <c r="L367" i="1"/>
  <c r="I367" i="1"/>
  <c r="AU365" i="1"/>
  <c r="AR365" i="1"/>
  <c r="AK365" i="1"/>
  <c r="AH365" i="1"/>
  <c r="AE365" i="1"/>
  <c r="AB365" i="1"/>
  <c r="Y365" i="1"/>
  <c r="V365" i="1"/>
  <c r="S365" i="1"/>
  <c r="O365" i="1"/>
  <c r="L365" i="1"/>
  <c r="I365" i="1"/>
  <c r="AU363" i="1"/>
  <c r="AR363" i="1"/>
  <c r="AK363" i="1"/>
  <c r="AH363" i="1"/>
  <c r="AE363" i="1"/>
  <c r="AB363" i="1"/>
  <c r="Y363" i="1"/>
  <c r="V363" i="1"/>
  <c r="S363" i="1"/>
  <c r="O363" i="1"/>
  <c r="L363" i="1"/>
  <c r="I363" i="1"/>
  <c r="AU361" i="1"/>
  <c r="AR361" i="1"/>
  <c r="AK361" i="1"/>
  <c r="AH361" i="1"/>
  <c r="AE361" i="1"/>
  <c r="AB361" i="1"/>
  <c r="Y361" i="1"/>
  <c r="V361" i="1"/>
  <c r="S361" i="1"/>
  <c r="O361" i="1"/>
  <c r="L361" i="1"/>
  <c r="I361" i="1"/>
  <c r="AU359" i="1"/>
  <c r="AR359" i="1"/>
  <c r="AK359" i="1"/>
  <c r="AH359" i="1"/>
  <c r="AE359" i="1"/>
  <c r="AB359" i="1"/>
  <c r="Y359" i="1"/>
  <c r="V359" i="1"/>
  <c r="S359" i="1"/>
  <c r="O359" i="1"/>
  <c r="L359" i="1"/>
  <c r="I359" i="1"/>
  <c r="AU357" i="1"/>
  <c r="AR357" i="1"/>
  <c r="AK357" i="1"/>
  <c r="AH357" i="1"/>
  <c r="AE357" i="1"/>
  <c r="AB357" i="1"/>
  <c r="Y357" i="1"/>
  <c r="V357" i="1"/>
  <c r="S357" i="1"/>
  <c r="O357" i="1"/>
  <c r="L357" i="1"/>
  <c r="I357" i="1"/>
  <c r="AU355" i="1"/>
  <c r="AR355" i="1"/>
  <c r="AK355" i="1"/>
  <c r="AH355" i="1"/>
  <c r="AE355" i="1"/>
  <c r="AB355" i="1"/>
  <c r="Y355" i="1"/>
  <c r="V355" i="1"/>
  <c r="S355" i="1"/>
  <c r="O355" i="1"/>
  <c r="L355" i="1"/>
  <c r="I355" i="1"/>
  <c r="AU353" i="1"/>
  <c r="AR353" i="1"/>
  <c r="AK353" i="1"/>
  <c r="AH353" i="1"/>
  <c r="AE353" i="1"/>
  <c r="AB353" i="1"/>
  <c r="Y353" i="1"/>
  <c r="V353" i="1"/>
  <c r="S353" i="1"/>
  <c r="O353" i="1"/>
  <c r="L353" i="1"/>
  <c r="I353" i="1"/>
  <c r="AU351" i="1"/>
  <c r="AR351" i="1"/>
  <c r="AK351" i="1"/>
  <c r="AH351" i="1"/>
  <c r="AE351" i="1"/>
  <c r="AB351" i="1"/>
  <c r="Y351" i="1"/>
  <c r="V351" i="1"/>
  <c r="S351" i="1"/>
  <c r="O351" i="1"/>
  <c r="L351" i="1"/>
  <c r="I351" i="1"/>
  <c r="AU349" i="1"/>
  <c r="AR349" i="1"/>
  <c r="AK349" i="1"/>
  <c r="AH349" i="1"/>
  <c r="AE349" i="1"/>
  <c r="AB349" i="1"/>
  <c r="Y349" i="1"/>
  <c r="V349" i="1"/>
  <c r="S349" i="1"/>
  <c r="O349" i="1"/>
  <c r="L349" i="1"/>
  <c r="I349" i="1"/>
  <c r="AU347" i="1"/>
  <c r="AR347" i="1"/>
  <c r="AK347" i="1"/>
  <c r="AH347" i="1"/>
  <c r="AE347" i="1"/>
  <c r="AB347" i="1"/>
  <c r="Y347" i="1"/>
  <c r="V347" i="1"/>
  <c r="S347" i="1"/>
  <c r="O347" i="1"/>
  <c r="L347" i="1"/>
  <c r="I347" i="1"/>
  <c r="AU345" i="1"/>
  <c r="AR345" i="1"/>
  <c r="AK345" i="1"/>
  <c r="AH345" i="1"/>
  <c r="AE345" i="1"/>
  <c r="AB345" i="1"/>
  <c r="Y345" i="1"/>
  <c r="V345" i="1"/>
  <c r="S345" i="1"/>
  <c r="O345" i="1"/>
  <c r="L345" i="1"/>
  <c r="I345" i="1"/>
  <c r="AU343" i="1"/>
  <c r="AR343" i="1"/>
  <c r="AK343" i="1"/>
  <c r="AH343" i="1"/>
  <c r="AE343" i="1"/>
  <c r="AB343" i="1"/>
  <c r="Y343" i="1"/>
  <c r="V343" i="1"/>
  <c r="S343" i="1"/>
  <c r="O343" i="1"/>
  <c r="L343" i="1"/>
  <c r="I343" i="1"/>
  <c r="AU341" i="1"/>
  <c r="AR341" i="1"/>
  <c r="AK341" i="1"/>
  <c r="AH341" i="1"/>
  <c r="AE341" i="1"/>
  <c r="AB341" i="1"/>
  <c r="Y341" i="1"/>
  <c r="V341" i="1"/>
  <c r="S341" i="1"/>
  <c r="O341" i="1"/>
  <c r="L341" i="1"/>
  <c r="I341" i="1"/>
  <c r="AU340" i="1"/>
  <c r="AR340" i="1"/>
  <c r="AK340" i="1"/>
  <c r="AH340" i="1"/>
  <c r="AE340" i="1"/>
  <c r="AB340" i="1"/>
  <c r="Y340" i="1"/>
  <c r="V340" i="1"/>
  <c r="S340" i="1"/>
  <c r="O340" i="1"/>
  <c r="L340" i="1"/>
  <c r="I340" i="1"/>
  <c r="AU339" i="1"/>
  <c r="AR339" i="1"/>
  <c r="AK339" i="1"/>
  <c r="AH339" i="1"/>
  <c r="AE339" i="1"/>
  <c r="AB339" i="1"/>
  <c r="Y339" i="1"/>
  <c r="V339" i="1"/>
  <c r="S339" i="1"/>
  <c r="O339" i="1"/>
  <c r="L339" i="1"/>
  <c r="I339" i="1"/>
  <c r="AU337" i="1"/>
  <c r="AR337" i="1"/>
  <c r="AK337" i="1"/>
  <c r="AH337" i="1"/>
  <c r="AE337" i="1"/>
  <c r="AB337" i="1"/>
  <c r="Y337" i="1"/>
  <c r="V337" i="1"/>
  <c r="S337" i="1"/>
  <c r="O337" i="1"/>
  <c r="L337" i="1"/>
  <c r="I337" i="1"/>
  <c r="AU335" i="1"/>
  <c r="AR335" i="1"/>
  <c r="AK335" i="1"/>
  <c r="AH335" i="1"/>
  <c r="AE335" i="1"/>
  <c r="AB335" i="1"/>
  <c r="Y335" i="1"/>
  <c r="V335" i="1"/>
  <c r="S335" i="1"/>
  <c r="O335" i="1"/>
  <c r="L335" i="1"/>
  <c r="I335" i="1"/>
  <c r="AU334" i="1"/>
  <c r="AR334" i="1"/>
  <c r="AK334" i="1"/>
  <c r="AH334" i="1"/>
  <c r="AE334" i="1"/>
  <c r="AB334" i="1"/>
  <c r="Y334" i="1"/>
  <c r="V334" i="1"/>
  <c r="S334" i="1"/>
  <c r="O334" i="1"/>
  <c r="L334" i="1"/>
  <c r="I334" i="1"/>
  <c r="AU333" i="1"/>
  <c r="AR333" i="1"/>
  <c r="AK333" i="1"/>
  <c r="AH333" i="1"/>
  <c r="AE333" i="1"/>
  <c r="AB333" i="1"/>
  <c r="Y333" i="1"/>
  <c r="V333" i="1"/>
  <c r="S333" i="1"/>
  <c r="O333" i="1"/>
  <c r="L333" i="1"/>
  <c r="I333" i="1"/>
  <c r="AU332" i="1"/>
  <c r="AR332" i="1"/>
  <c r="AK332" i="1"/>
  <c r="AH332" i="1"/>
  <c r="AE332" i="1"/>
  <c r="AB332" i="1"/>
  <c r="Y332" i="1"/>
  <c r="V332" i="1"/>
  <c r="S332" i="1"/>
  <c r="O332" i="1"/>
  <c r="L332" i="1"/>
  <c r="I332" i="1"/>
  <c r="AU331" i="1"/>
  <c r="AR331" i="1"/>
  <c r="AK331" i="1"/>
  <c r="AH331" i="1"/>
  <c r="AE331" i="1"/>
  <c r="AB331" i="1"/>
  <c r="Y331" i="1"/>
  <c r="V331" i="1"/>
  <c r="S331" i="1"/>
  <c r="O331" i="1"/>
  <c r="L331" i="1"/>
  <c r="I331" i="1"/>
  <c r="AU330" i="1"/>
  <c r="AR330" i="1"/>
  <c r="AK330" i="1"/>
  <c r="AH330" i="1"/>
  <c r="AE330" i="1"/>
  <c r="AB330" i="1"/>
  <c r="Y330" i="1"/>
  <c r="V330" i="1"/>
  <c r="S330" i="1"/>
  <c r="O330" i="1"/>
  <c r="L330" i="1"/>
  <c r="I330" i="1"/>
  <c r="AU329" i="1"/>
  <c r="AR329" i="1"/>
  <c r="AK329" i="1"/>
  <c r="AH329" i="1"/>
  <c r="AE329" i="1"/>
  <c r="AB329" i="1"/>
  <c r="Y329" i="1"/>
  <c r="V329" i="1"/>
  <c r="S329" i="1"/>
  <c r="O329" i="1"/>
  <c r="L329" i="1"/>
  <c r="I329" i="1"/>
  <c r="AU327" i="1"/>
  <c r="AR327" i="1"/>
  <c r="AK327" i="1"/>
  <c r="AH327" i="1"/>
  <c r="AE327" i="1"/>
  <c r="AB327" i="1"/>
  <c r="Y327" i="1"/>
  <c r="V327" i="1"/>
  <c r="S327" i="1"/>
  <c r="O327" i="1"/>
  <c r="L327" i="1"/>
  <c r="I327" i="1"/>
  <c r="AK325" i="1"/>
  <c r="AH325" i="1"/>
  <c r="AE325" i="1"/>
  <c r="AB325" i="1"/>
  <c r="Y325" i="1"/>
  <c r="V325" i="1"/>
  <c r="S325" i="1"/>
  <c r="O325" i="1"/>
  <c r="L325" i="1"/>
  <c r="I325" i="1"/>
  <c r="AK322" i="1"/>
  <c r="AH322" i="1"/>
  <c r="AE322" i="1"/>
  <c r="AB322" i="1"/>
  <c r="Y322" i="1"/>
  <c r="V322" i="1"/>
  <c r="S322" i="1"/>
  <c r="O322" i="1"/>
  <c r="L322" i="1"/>
  <c r="I322" i="1"/>
  <c r="AK320" i="1"/>
  <c r="AH320" i="1"/>
  <c r="AE320" i="1"/>
  <c r="AB320" i="1"/>
  <c r="Y320" i="1"/>
  <c r="V320" i="1"/>
  <c r="S320" i="1"/>
  <c r="O320" i="1"/>
  <c r="L320" i="1"/>
  <c r="I320" i="1"/>
  <c r="AK318" i="1"/>
  <c r="AH318" i="1"/>
  <c r="AE318" i="1"/>
  <c r="AB318" i="1"/>
  <c r="Y318" i="1"/>
  <c r="V318" i="1"/>
  <c r="S318" i="1"/>
  <c r="O318" i="1"/>
  <c r="L318" i="1"/>
  <c r="I318" i="1"/>
  <c r="K317" i="1"/>
  <c r="AK316" i="1"/>
  <c r="AH316" i="1"/>
  <c r="AE316" i="1"/>
  <c r="AB316" i="1"/>
  <c r="Y316" i="1"/>
  <c r="V316" i="1"/>
  <c r="S316" i="1"/>
  <c r="O316" i="1"/>
  <c r="L316" i="1"/>
  <c r="I316" i="1"/>
  <c r="AK314" i="1"/>
  <c r="AH314" i="1"/>
  <c r="AE314" i="1"/>
  <c r="AB314" i="1"/>
  <c r="Y314" i="1"/>
  <c r="V314" i="1"/>
  <c r="S314" i="1"/>
  <c r="O314" i="1"/>
  <c r="L314" i="1"/>
  <c r="I314" i="1"/>
  <c r="AK312" i="1"/>
  <c r="AH312" i="1"/>
  <c r="AE312" i="1"/>
  <c r="AB312" i="1"/>
  <c r="Y312" i="1"/>
  <c r="V312" i="1"/>
  <c r="S312" i="1"/>
  <c r="O312" i="1"/>
  <c r="L312" i="1"/>
  <c r="I312" i="1"/>
  <c r="AK310" i="1"/>
  <c r="AH310" i="1"/>
  <c r="AE310" i="1"/>
  <c r="AB310" i="1"/>
  <c r="Y310" i="1"/>
  <c r="V310" i="1"/>
  <c r="S310" i="1"/>
  <c r="O310" i="1"/>
  <c r="L310" i="1"/>
  <c r="I310" i="1"/>
  <c r="AK309" i="1"/>
  <c r="AH309" i="1"/>
  <c r="AE309" i="1"/>
  <c r="AB309" i="1"/>
  <c r="Y309" i="1"/>
  <c r="V309" i="1"/>
  <c r="S309" i="1"/>
  <c r="O309" i="1"/>
  <c r="L309" i="1"/>
  <c r="I309" i="1"/>
  <c r="AR308" i="1"/>
  <c r="AK308" i="1"/>
  <c r="AH308" i="1"/>
  <c r="AE308" i="1"/>
  <c r="AB308" i="1"/>
  <c r="Y308" i="1"/>
  <c r="V308" i="1"/>
  <c r="S308" i="1"/>
  <c r="O308" i="1"/>
  <c r="L308" i="1"/>
  <c r="I308" i="1"/>
  <c r="AK307" i="1"/>
  <c r="AH307" i="1"/>
  <c r="AE307" i="1"/>
  <c r="AB307" i="1"/>
  <c r="Y307" i="1"/>
  <c r="V307" i="1"/>
  <c r="S307" i="1"/>
  <c r="O307" i="1"/>
  <c r="L307" i="1"/>
  <c r="I307" i="1"/>
  <c r="AK306" i="1"/>
  <c r="AH306" i="1"/>
  <c r="AE306" i="1"/>
  <c r="AB306" i="1"/>
  <c r="Y306" i="1"/>
  <c r="V306" i="1"/>
  <c r="S306" i="1"/>
  <c r="O306" i="1"/>
  <c r="L306" i="1"/>
  <c r="I306" i="1"/>
  <c r="AS270" i="1"/>
  <c r="AG267" i="1"/>
  <c r="M254" i="1"/>
  <c r="W247" i="1"/>
  <c r="AG246" i="1"/>
  <c r="AG192" i="1"/>
  <c r="AG137" i="1"/>
  <c r="AG126" i="1"/>
  <c r="AG117" i="1"/>
  <c r="AT66" i="1"/>
  <c r="AT61" i="1"/>
  <c r="AT58" i="1"/>
  <c r="AT55" i="1"/>
  <c r="AT53" i="1"/>
  <c r="AT50" i="1"/>
  <c r="AT48" i="1"/>
  <c r="K37" i="1"/>
  <c r="K35" i="1"/>
  <c r="AT33" i="1"/>
  <c r="AT32" i="1"/>
  <c r="AT31" i="1"/>
  <c r="AT30" i="1"/>
  <c r="AT29" i="1"/>
  <c r="AT28" i="1"/>
  <c r="AT27" i="1"/>
  <c r="AT26" i="1"/>
  <c r="AT25" i="1"/>
  <c r="AT24" i="1"/>
  <c r="AT23" i="1"/>
  <c r="AT21" i="1"/>
  <c r="AS531" i="1" l="1"/>
  <c r="AT531" i="1"/>
  <c r="AT314" i="1"/>
  <c r="AV11" i="1"/>
  <c r="AT19" i="1"/>
  <c r="AT44" i="1"/>
  <c r="AT42" i="1"/>
  <c r="AT307" i="1"/>
  <c r="AT46" i="1"/>
  <c r="AV111" i="1"/>
  <c r="AW111" i="1"/>
  <c r="AT149" i="1"/>
  <c r="AS149" i="1"/>
  <c r="AT258" i="1"/>
  <c r="AS258" i="1"/>
  <c r="AT40" i="1"/>
  <c r="AV107" i="1"/>
  <c r="AW107" i="1"/>
  <c r="AW120" i="1"/>
  <c r="AV120" i="1"/>
  <c r="AT133" i="1"/>
  <c r="AS133" i="1"/>
  <c r="AW143" i="1"/>
  <c r="AV143" i="1"/>
  <c r="AT150" i="1"/>
  <c r="AS150" i="1"/>
  <c r="AT161" i="1"/>
  <c r="AS161" i="1"/>
  <c r="AS170" i="1"/>
  <c r="AT170" i="1"/>
  <c r="AT182" i="1"/>
  <c r="AS182" i="1"/>
  <c r="AT191" i="1"/>
  <c r="AS191" i="1"/>
  <c r="AT200" i="1"/>
  <c r="AS200" i="1"/>
  <c r="AW207" i="1"/>
  <c r="AV207" i="1"/>
  <c r="AT223" i="1"/>
  <c r="AS223" i="1"/>
  <c r="AW233" i="1"/>
  <c r="AV233" i="1"/>
  <c r="AW236" i="1"/>
  <c r="AV236" i="1"/>
  <c r="AW242" i="1"/>
  <c r="AV242" i="1"/>
  <c r="AS254" i="1"/>
  <c r="AT254" i="1"/>
  <c r="AW259" i="1"/>
  <c r="AV259" i="1"/>
  <c r="AT268" i="1"/>
  <c r="AS268" i="1"/>
  <c r="AS273" i="1"/>
  <c r="AT273" i="1"/>
  <c r="AT281" i="1"/>
  <c r="AS281" i="1"/>
  <c r="AT288" i="1"/>
  <c r="AS288" i="1"/>
  <c r="AT296" i="1"/>
  <c r="AS296" i="1"/>
  <c r="AT304" i="1"/>
  <c r="AS304" i="1"/>
  <c r="AW326" i="1"/>
  <c r="AV326" i="1"/>
  <c r="AW346" i="1"/>
  <c r="AV346" i="1"/>
  <c r="AW362" i="1"/>
  <c r="AV362" i="1"/>
  <c r="AW378" i="1"/>
  <c r="AV378" i="1"/>
  <c r="AS110" i="1"/>
  <c r="AT110" i="1"/>
  <c r="AS125" i="1"/>
  <c r="AT125" i="1"/>
  <c r="AW134" i="1"/>
  <c r="AV134" i="1"/>
  <c r="AS151" i="1"/>
  <c r="AT151" i="1"/>
  <c r="AT162" i="1"/>
  <c r="AS162" i="1"/>
  <c r="AT172" i="1"/>
  <c r="AS172" i="1"/>
  <c r="AT184" i="1"/>
  <c r="AS184" i="1"/>
  <c r="AW192" i="1"/>
  <c r="AV192" i="1"/>
  <c r="AS194" i="1"/>
  <c r="AT194" i="1"/>
  <c r="AW201" i="1"/>
  <c r="AV201" i="1"/>
  <c r="AT216" i="1"/>
  <c r="AS216" i="1"/>
  <c r="AW224" i="1"/>
  <c r="AV224" i="1"/>
  <c r="AT239" i="1"/>
  <c r="AS239" i="1"/>
  <c r="AT245" i="1"/>
  <c r="AS245" i="1"/>
  <c r="AT262" i="1"/>
  <c r="AS262" i="1"/>
  <c r="AW269" i="1"/>
  <c r="AV269" i="1"/>
  <c r="AT274" i="1"/>
  <c r="AS274" i="1"/>
  <c r="AT282" i="1"/>
  <c r="AS282" i="1"/>
  <c r="AT284" i="1"/>
  <c r="AS284" i="1"/>
  <c r="AT289" i="1"/>
  <c r="AS289" i="1"/>
  <c r="AT297" i="1"/>
  <c r="AS297" i="1"/>
  <c r="AW311" i="1"/>
  <c r="AV311" i="1"/>
  <c r="AW352" i="1"/>
  <c r="AV352" i="1"/>
  <c r="AW368" i="1"/>
  <c r="AV368" i="1"/>
  <c r="AT106" i="1"/>
  <c r="AS106" i="1"/>
  <c r="AT119" i="1"/>
  <c r="AS119" i="1"/>
  <c r="AS169" i="1"/>
  <c r="AT169" i="1"/>
  <c r="AT206" i="1"/>
  <c r="AS206" i="1"/>
  <c r="AS232" i="1"/>
  <c r="AT232" i="1"/>
  <c r="AT104" i="1"/>
  <c r="AS104" i="1"/>
  <c r="AT116" i="1"/>
  <c r="AS116" i="1"/>
  <c r="AW126" i="1"/>
  <c r="AV126" i="1"/>
  <c r="AT139" i="1"/>
  <c r="AS139" i="1"/>
  <c r="AT153" i="1"/>
  <c r="AS153" i="1"/>
  <c r="AS163" i="1"/>
  <c r="AT163" i="1"/>
  <c r="AT173" i="1"/>
  <c r="AS173" i="1"/>
  <c r="AW185" i="1"/>
  <c r="AV185" i="1"/>
  <c r="AS204" i="1"/>
  <c r="AT204" i="1"/>
  <c r="AW217" i="1"/>
  <c r="AV217" i="1"/>
  <c r="AT229" i="1"/>
  <c r="AS229" i="1"/>
  <c r="AW246" i="1"/>
  <c r="AV246" i="1"/>
  <c r="AV248" i="1"/>
  <c r="AW248" i="1"/>
  <c r="AT256" i="1"/>
  <c r="AS256" i="1"/>
  <c r="AW263" i="1"/>
  <c r="AV263" i="1"/>
  <c r="AT275" i="1"/>
  <c r="AS275" i="1"/>
  <c r="AW285" i="1"/>
  <c r="AV285" i="1"/>
  <c r="AT290" i="1"/>
  <c r="AS290" i="1"/>
  <c r="AS298" i="1"/>
  <c r="AT298" i="1"/>
  <c r="AT306" i="1"/>
  <c r="AW310" i="1"/>
  <c r="AW313" i="1"/>
  <c r="AV313" i="1"/>
  <c r="AW336" i="1"/>
  <c r="AV336" i="1"/>
  <c r="AW342" i="1"/>
  <c r="AV342" i="1"/>
  <c r="AW358" i="1"/>
  <c r="AV358" i="1"/>
  <c r="AW374" i="1"/>
  <c r="AV374" i="1"/>
  <c r="AT295" i="1"/>
  <c r="AS295" i="1"/>
  <c r="AW105" i="1"/>
  <c r="AV105" i="1"/>
  <c r="AV117" i="1"/>
  <c r="AW117" i="1"/>
  <c r="AT130" i="1"/>
  <c r="AS130" i="1"/>
  <c r="AV140" i="1"/>
  <c r="AW140" i="1"/>
  <c r="AS154" i="1"/>
  <c r="AT154" i="1"/>
  <c r="AS164" i="1"/>
  <c r="AT164" i="1"/>
  <c r="AS174" i="1"/>
  <c r="AT174" i="1"/>
  <c r="AT189" i="1"/>
  <c r="AS189" i="1"/>
  <c r="AV198" i="1"/>
  <c r="AW198" i="1"/>
  <c r="AS198" i="1"/>
  <c r="AT198" i="1"/>
  <c r="AV205" i="1"/>
  <c r="AW205" i="1"/>
  <c r="AS210" i="1"/>
  <c r="AT210" i="1"/>
  <c r="AT213" i="1"/>
  <c r="AS213" i="1"/>
  <c r="AS220" i="1"/>
  <c r="AT220" i="1"/>
  <c r="AV230" i="1"/>
  <c r="AW230" i="1"/>
  <c r="AV240" i="1"/>
  <c r="AW240" i="1"/>
  <c r="AS252" i="1"/>
  <c r="AT252" i="1"/>
  <c r="AV257" i="1"/>
  <c r="AW257" i="1"/>
  <c r="AS266" i="1"/>
  <c r="AT266" i="1"/>
  <c r="AW271" i="1"/>
  <c r="AV271" i="1"/>
  <c r="AS276" i="1"/>
  <c r="AT276" i="1"/>
  <c r="AT291" i="1"/>
  <c r="AS291" i="1"/>
  <c r="AT299" i="1"/>
  <c r="AS299" i="1"/>
  <c r="AV315" i="1"/>
  <c r="AW315" i="1"/>
  <c r="AW328" i="1"/>
  <c r="AV328" i="1"/>
  <c r="AV348" i="1"/>
  <c r="AW348" i="1"/>
  <c r="AV364" i="1"/>
  <c r="AW364" i="1"/>
  <c r="AS159" i="1"/>
  <c r="AT159" i="1"/>
  <c r="AV197" i="1"/>
  <c r="AW197" i="1"/>
  <c r="AT280" i="1"/>
  <c r="AS280" i="1"/>
  <c r="AT303" i="1"/>
  <c r="AS303" i="1"/>
  <c r="AT64" i="1"/>
  <c r="AT108" i="1"/>
  <c r="AS108" i="1"/>
  <c r="AS122" i="1"/>
  <c r="AT122" i="1"/>
  <c r="AW131" i="1"/>
  <c r="AV131" i="1"/>
  <c r="AT145" i="1"/>
  <c r="AS145" i="1"/>
  <c r="AT155" i="1"/>
  <c r="AS155" i="1"/>
  <c r="AT166" i="1"/>
  <c r="AS166" i="1"/>
  <c r="AT176" i="1"/>
  <c r="AS176" i="1"/>
  <c r="AV190" i="1"/>
  <c r="AW190" i="1"/>
  <c r="AT209" i="1"/>
  <c r="AS209" i="1"/>
  <c r="AT212" i="1"/>
  <c r="AS212" i="1"/>
  <c r="AS214" i="1"/>
  <c r="AT214" i="1"/>
  <c r="AW221" i="1"/>
  <c r="AV221" i="1"/>
  <c r="AT235" i="1"/>
  <c r="AS235" i="1"/>
  <c r="AT237" i="1"/>
  <c r="AS237" i="1"/>
  <c r="AS243" i="1"/>
  <c r="AT243" i="1"/>
  <c r="AW253" i="1"/>
  <c r="AV253" i="1"/>
  <c r="AS260" i="1"/>
  <c r="AT260" i="1"/>
  <c r="AW267" i="1"/>
  <c r="AV267" i="1"/>
  <c r="AT277" i="1"/>
  <c r="AS277" i="1"/>
  <c r="AT292" i="1"/>
  <c r="AS292" i="1"/>
  <c r="AT300" i="1"/>
  <c r="AW308" i="1"/>
  <c r="AW317" i="1"/>
  <c r="AV317" i="1"/>
  <c r="AW354" i="1"/>
  <c r="AV354" i="1"/>
  <c r="AW370" i="1"/>
  <c r="AV370" i="1"/>
  <c r="AT142" i="1"/>
  <c r="AS142" i="1"/>
  <c r="AW187" i="1"/>
  <c r="AV187" i="1"/>
  <c r="AS272" i="1"/>
  <c r="AT272" i="1"/>
  <c r="AV372" i="1"/>
  <c r="AW372" i="1"/>
  <c r="AT102" i="1"/>
  <c r="AS102" i="1"/>
  <c r="AW109" i="1"/>
  <c r="AV109" i="1"/>
  <c r="AT113" i="1"/>
  <c r="AS113" i="1"/>
  <c r="AW123" i="1"/>
  <c r="AV123" i="1"/>
  <c r="AS136" i="1"/>
  <c r="AT136" i="1"/>
  <c r="AS146" i="1"/>
  <c r="AT146" i="1"/>
  <c r="AT157" i="1"/>
  <c r="AS157" i="1"/>
  <c r="AT167" i="1"/>
  <c r="AS167" i="1"/>
  <c r="AS177" i="1"/>
  <c r="AT177" i="1"/>
  <c r="AW193" i="1"/>
  <c r="AV193" i="1"/>
  <c r="AT202" i="1"/>
  <c r="AS202" i="1"/>
  <c r="AW215" i="1"/>
  <c r="AV215" i="1"/>
  <c r="AT226" i="1"/>
  <c r="AS226" i="1"/>
  <c r="AW238" i="1"/>
  <c r="AV238" i="1"/>
  <c r="AW244" i="1"/>
  <c r="AV244" i="1"/>
  <c r="AW261" i="1"/>
  <c r="AV261" i="1"/>
  <c r="AT270" i="1"/>
  <c r="AT278" i="1"/>
  <c r="AS278" i="1"/>
  <c r="AV283" i="1"/>
  <c r="AW283" i="1"/>
  <c r="AT293" i="1"/>
  <c r="AS293" i="1"/>
  <c r="AT301" i="1"/>
  <c r="AS301" i="1"/>
  <c r="AT309" i="1"/>
  <c r="AW319" i="1"/>
  <c r="AV319" i="1"/>
  <c r="AV338" i="1"/>
  <c r="AW338" i="1"/>
  <c r="AW344" i="1"/>
  <c r="AV344" i="1"/>
  <c r="AW360" i="1"/>
  <c r="AV360" i="1"/>
  <c r="AW376" i="1"/>
  <c r="AV376" i="1"/>
  <c r="AV128" i="1"/>
  <c r="AW128" i="1"/>
  <c r="AS180" i="1"/>
  <c r="AT180" i="1"/>
  <c r="AV219" i="1"/>
  <c r="AW219" i="1"/>
  <c r="AS241" i="1"/>
  <c r="AT241" i="1"/>
  <c r="AW251" i="1"/>
  <c r="AV251" i="1"/>
  <c r="AV265" i="1"/>
  <c r="AW265" i="1"/>
  <c r="AS287" i="1"/>
  <c r="AT287" i="1"/>
  <c r="AV323" i="1"/>
  <c r="AW323" i="1"/>
  <c r="AV356" i="1"/>
  <c r="AW356" i="1"/>
  <c r="AW103" i="1"/>
  <c r="AV103" i="1"/>
  <c r="AW114" i="1"/>
  <c r="AV114" i="1"/>
  <c r="AS127" i="1"/>
  <c r="AT127" i="1"/>
  <c r="AW137" i="1"/>
  <c r="AV137" i="1"/>
  <c r="AT147" i="1"/>
  <c r="AS147" i="1"/>
  <c r="AT158" i="1"/>
  <c r="AS158" i="1"/>
  <c r="AS179" i="1"/>
  <c r="AT179" i="1"/>
  <c r="AS186" i="1"/>
  <c r="AT186" i="1"/>
  <c r="AS196" i="1"/>
  <c r="AV196" i="1"/>
  <c r="AW196" i="1"/>
  <c r="AT196" i="1"/>
  <c r="AW203" i="1"/>
  <c r="AV203" i="1"/>
  <c r="AT218" i="1"/>
  <c r="AS218" i="1"/>
  <c r="AW227" i="1"/>
  <c r="AV227" i="1"/>
  <c r="AS247" i="1"/>
  <c r="AT247" i="1"/>
  <c r="AT250" i="1"/>
  <c r="AS250" i="1"/>
  <c r="AW255" i="1"/>
  <c r="AV255" i="1"/>
  <c r="AS264" i="1"/>
  <c r="AT264" i="1"/>
  <c r="AS279" i="1"/>
  <c r="AT279" i="1"/>
  <c r="AT286" i="1"/>
  <c r="AS286" i="1"/>
  <c r="AS294" i="1"/>
  <c r="AT294" i="1"/>
  <c r="AS302" i="1"/>
  <c r="AT302" i="1"/>
  <c r="AT312" i="1"/>
  <c r="AW321" i="1"/>
  <c r="AV321" i="1"/>
  <c r="AW350" i="1"/>
  <c r="AV350" i="1"/>
  <c r="AW366" i="1"/>
  <c r="AV366" i="1"/>
  <c r="AW16" i="1"/>
  <c r="AV16" i="1"/>
  <c r="AW62" i="1"/>
  <c r="AV62" i="1"/>
  <c r="AW65" i="1"/>
  <c r="AV65" i="1"/>
  <c r="AS40" i="1"/>
  <c r="AS26" i="1"/>
  <c r="AS66" i="1"/>
  <c r="AS64" i="1"/>
  <c r="AS61" i="1"/>
  <c r="AW14" i="1"/>
  <c r="AV14" i="1"/>
  <c r="AW35" i="1"/>
  <c r="AV35" i="1"/>
  <c r="AW56" i="1"/>
  <c r="AV56" i="1"/>
  <c r="AW20" i="1"/>
  <c r="AV20" i="1"/>
  <c r="AW54" i="1"/>
  <c r="AV54" i="1"/>
  <c r="AW15" i="1"/>
  <c r="AV15" i="1"/>
  <c r="AW47" i="1"/>
  <c r="AV47" i="1"/>
  <c r="AS29" i="1"/>
  <c r="AS28" i="1"/>
  <c r="AS27" i="1"/>
  <c r="AS48" i="1"/>
  <c r="AS46" i="1"/>
  <c r="AS44" i="1"/>
  <c r="AS42" i="1"/>
  <c r="AW13" i="1"/>
  <c r="AV13" i="1"/>
  <c r="AW11" i="1"/>
  <c r="AW18" i="1"/>
  <c r="AV18" i="1"/>
  <c r="AW43" i="1"/>
  <c r="AV43" i="1"/>
  <c r="AW59" i="1"/>
  <c r="AV59" i="1"/>
  <c r="AW39" i="1"/>
  <c r="AV39" i="1"/>
  <c r="AW45" i="1"/>
  <c r="AV45" i="1"/>
  <c r="AV51" i="1"/>
  <c r="AS19" i="1"/>
  <c r="AS50" i="1"/>
  <c r="AS33" i="1"/>
  <c r="AS31" i="1"/>
  <c r="AS30" i="1"/>
  <c r="AW22" i="1"/>
  <c r="AV22" i="1"/>
  <c r="AW41" i="1"/>
  <c r="AV41" i="1"/>
  <c r="AW12" i="1"/>
  <c r="AV12" i="1"/>
  <c r="AS58" i="1"/>
  <c r="AS55" i="1"/>
  <c r="AS53" i="1"/>
  <c r="AS25" i="1"/>
  <c r="AS24" i="1"/>
  <c r="AS23" i="1"/>
  <c r="AS21" i="1"/>
  <c r="AW37" i="1"/>
  <c r="AV37" i="1"/>
  <c r="AW49" i="1"/>
  <c r="AV49" i="1"/>
</calcChain>
</file>

<file path=xl/sharedStrings.xml><?xml version="1.0" encoding="utf-8"?>
<sst xmlns="http://schemas.openxmlformats.org/spreadsheetml/2006/main" count="1317" uniqueCount="430">
  <si>
    <t>NATIONAL JEWISH HEALTH</t>
  </si>
  <si>
    <t>HOSPITAL LOCATIONS:  MAIN CAMPUS, NORTHERN ONCOLOGY, WESTERN ONCOLOGY</t>
  </si>
  <si>
    <t>SHOPPABLE SERVICES</t>
  </si>
  <si>
    <t>AETNA</t>
  </si>
  <si>
    <t>ANTHEM</t>
  </si>
  <si>
    <t>CIGNA</t>
  </si>
  <si>
    <t>DENVER HEALTH MEDICAL PLAN</t>
  </si>
  <si>
    <t>HUMANA</t>
  </si>
  <si>
    <t>KAISER</t>
  </si>
  <si>
    <t>MULTIPLAN</t>
  </si>
  <si>
    <t>PRIVATE HEALTHCARE SYSTEMS (PHCS)</t>
  </si>
  <si>
    <t>ROCKY MTN HEALTH PLANS</t>
  </si>
  <si>
    <t>UNITED HEALTHCARE</t>
  </si>
  <si>
    <t>FACILITY</t>
  </si>
  <si>
    <t>PHYSICIAN FEE</t>
  </si>
  <si>
    <t>SERVICE LOCATION</t>
  </si>
  <si>
    <t>SHOPPABLE SERVICE</t>
  </si>
  <si>
    <t>PRIMARY SERVICE &amp; ANCILLARY SERVICES</t>
  </si>
  <si>
    <t>CPT/HCPCS CODE</t>
  </si>
  <si>
    <t>STANDARD CHARGE</t>
  </si>
  <si>
    <t>DISCOUNTED CASH PRICE (FACILITY)</t>
  </si>
  <si>
    <t>DISCOUNTED CASH PRICE (PRO FEE)</t>
  </si>
  <si>
    <t>AETNA PRO</t>
  </si>
  <si>
    <t>ANTHEM PRO</t>
  </si>
  <si>
    <t>CIGNA PRO</t>
  </si>
  <si>
    <t>DENVER HEALTH MEDICAL PLAN FACILITY</t>
  </si>
  <si>
    <t>DENVER HEALTH MEDICAL PLAN PRO</t>
  </si>
  <si>
    <t>HUMANA PRO</t>
  </si>
  <si>
    <t>KAISER PRO</t>
  </si>
  <si>
    <t>MULTIPLAN PRO</t>
  </si>
  <si>
    <t>PHCS PRO</t>
  </si>
  <si>
    <t>ROCKY MTN HEALTH PLANS FACILITY</t>
  </si>
  <si>
    <t>ROCKY MTN HEALTH PLANS PRO</t>
  </si>
  <si>
    <t>UNITED HEALTHCARE FACILITY</t>
  </si>
  <si>
    <t>UNITED HEALTHCARE PRO</t>
  </si>
  <si>
    <t>DE-IDENTIFIED MIN NEGOTIATED CHARGE</t>
  </si>
  <si>
    <t>DE-IDENTIFIED MAX NEGOTIATED CHARGE</t>
  </si>
  <si>
    <t>CMS REQUIRED SHOPPABLE SERVICES</t>
  </si>
  <si>
    <t>CMS SPECIFIED SHOPPABLE SERVICES NATIONAL JEWISH HEALTH PROVIDES</t>
  </si>
  <si>
    <t>MAIN</t>
  </si>
  <si>
    <t>PSYCHOTHERAPY INDIVIDUAL 30MIN</t>
  </si>
  <si>
    <t>PHYSICIAN SERVICE</t>
  </si>
  <si>
    <t>PSYCHOTHERAPY INDIVIDUAL 45MIN</t>
  </si>
  <si>
    <t>PSYCHOTHERAPY INDIVIDUAL 60MIN</t>
  </si>
  <si>
    <t>PSYCHOTHERAPY FAMILY W/O PATIENT</t>
  </si>
  <si>
    <t>PSYCHOTHERAPY FAMILY W/PATIENT</t>
  </si>
  <si>
    <t>PSYCHOTHERAPY GROUP</t>
  </si>
  <si>
    <t>ALL</t>
  </si>
  <si>
    <t>OUTPATIENT VISIT NEW LVL 3</t>
  </si>
  <si>
    <t>FACILITY SERVICE</t>
  </si>
  <si>
    <t>OUTPATIENT VISIT NEW LVL 4</t>
  </si>
  <si>
    <t>OUTPATIENT VISIT NEW LVL 5</t>
  </si>
  <si>
    <t>BASIC METABOLIC PANEL</t>
  </si>
  <si>
    <t>COMPREHENSIVE METABOLIC PANEL</t>
  </si>
  <si>
    <t>LIPID PANEL</t>
  </si>
  <si>
    <t>RENAL FUNCTION PANEL</t>
  </si>
  <si>
    <t>HEPATIC FUNCTION PANEL</t>
  </si>
  <si>
    <t>URINALYSIS, MICROSCOPY, MANUAL</t>
  </si>
  <si>
    <t>URINALYSIS W/O MICROSCOPY/MAN</t>
  </si>
  <si>
    <t>HEMOGRAM,PLATELET, DIFF/AUTO</t>
  </si>
  <si>
    <t>HEMOGRAM, PLT/AUTO</t>
  </si>
  <si>
    <t>PROTHROMBIN TIME</t>
  </si>
  <si>
    <t>COAGULATION ASSESSMENT BLOOD TEST</t>
  </si>
  <si>
    <t>CT SCAN HEAD W/O CONTRAST</t>
  </si>
  <si>
    <t>MRI BRAIN W &amp; W/O CONTRAST</t>
  </si>
  <si>
    <t>LUMBAR SPINE A-P &amp; LATERAL XRAY</t>
  </si>
  <si>
    <t>MRI SPINE LUMBAR W/O CONTRAST</t>
  </si>
  <si>
    <t>CT SCAN PELVIS WITH CONTRAST</t>
  </si>
  <si>
    <t xml:space="preserve">MRI LOWER EXTREMITY JOINT W/O CONTRAST </t>
  </si>
  <si>
    <t>CT SCAN, ABD &amp; PELVIS W/ CONTRAST</t>
  </si>
  <si>
    <t>ULTRASOUND, ABDOMEN</t>
  </si>
  <si>
    <t>DIAGNOSTIC EXAM OF ESOPHAGUS, STOMACH</t>
  </si>
  <si>
    <t>ANESTHESIA</t>
  </si>
  <si>
    <t>BIOPSY OF ESOPHAGUS, STOMACH W/ ENDOSCOPE</t>
  </si>
  <si>
    <t>DIAGNOSTIC COLONOSCOPY</t>
  </si>
  <si>
    <t>COLONOSCOPY WITH BIOPSY</t>
  </si>
  <si>
    <t>COLONOSCOPY REMOVAL OF POLYPS</t>
  </si>
  <si>
    <t>SLEEP STUDY FULL NIGHT DIAGNOSTIC W/O CPAP</t>
  </si>
  <si>
    <t>THERAPEUTIC EXERCISE 15 MIN</t>
  </si>
  <si>
    <r>
      <t xml:space="preserve">CMS SPECIFIED SHOPPABLE SERVICES NATIONAL JEWISH HEALTH </t>
    </r>
    <r>
      <rPr>
        <b/>
        <sz val="11"/>
        <color rgb="FFFF0000"/>
        <rFont val="Calibri"/>
        <family val="2"/>
        <scheme val="minor"/>
      </rPr>
      <t>DOES NOT</t>
    </r>
    <r>
      <rPr>
        <b/>
        <sz val="11"/>
        <color theme="1"/>
        <rFont val="Calibri"/>
        <family val="2"/>
        <scheme val="minor"/>
      </rPr>
      <t xml:space="preserve"> PROVIDE</t>
    </r>
  </si>
  <si>
    <t>PATIENT OFFICE CONSULTATION, TYPICALLY 40 MINUTES</t>
  </si>
  <si>
    <t>PATIENT OFFICE CONSULTATION, TYPICALLY 60 MINUTES</t>
  </si>
  <si>
    <t>OBSTESTRIC BLOOD TEST PANEL</t>
  </si>
  <si>
    <t>PSA (PROSTATE SPECIFIC ANTIGEN)</t>
  </si>
  <si>
    <t>84153-84154</t>
  </si>
  <si>
    <t>BLOOD TEST, THYROID STIMULATING HORMONE (TSH)</t>
  </si>
  <si>
    <t>ABDOMINAL ULTRASOUND OF PREGNANT UTERUS</t>
  </si>
  <si>
    <t>ULTRASOUND PELVIS THROUGH VAGINA</t>
  </si>
  <si>
    <t>MAMMOGRAPHY OF ONE BREAST</t>
  </si>
  <si>
    <t>MAMMOGRAPHY OF BOTH BREASTS</t>
  </si>
  <si>
    <t>MAMMOGRAPHY SCREENING BILATERAL</t>
  </si>
  <si>
    <t>CARDIAC VALVE &amp; OTHER CARDIOTHORACIC PROCEDURES W/ CARDIAC CATH</t>
  </si>
  <si>
    <t>SPINAL FUSIONS EXCEPT CERVICAL W/O MAJOR COMORBID CONDITIONS</t>
  </si>
  <si>
    <t>MAJOR JOINT REPLACEMENT/REATTACHMENT OF LOWER EXTREMITY</t>
  </si>
  <si>
    <t>CERVICAL SPINE FUSION W/O COMORMID CONDITIONS</t>
  </si>
  <si>
    <t xml:space="preserve">UTERINE &amp; ADNEXA PROCEDURES FOR NON-MALIGNANCY </t>
  </si>
  <si>
    <t>REMOVAL OF 1 OR MORE BREAST GROWTH, OPEN PROCEDURE</t>
  </si>
  <si>
    <t>SHAVING OF SHOULDER BONE USING AN ENDOSCOPE</t>
  </si>
  <si>
    <t>REMOVAL OF 1 KNEE CARTILAGE USING AN ENDOSCOPE</t>
  </si>
  <si>
    <t>REMOVAL OF TONSILS &amp; ADENOID GLANDS PTS YOUNGER THAN AGE 12</t>
  </si>
  <si>
    <t>ULTRASOUND EXAM OF LOWER LARGE BOWEL USING AN ENDOSCOPE</t>
  </si>
  <si>
    <t>REMOVAL OF GALLBLADDER USING AN ENDOSCOPE</t>
  </si>
  <si>
    <t>REPAIR OF GROIN HERNIA PATIENT AGE 5 YEARS OR OLDER</t>
  </si>
  <si>
    <t>BIOPSY OF PROSTATE GLAND</t>
  </si>
  <si>
    <t>SURGICAL REMOVAL OF PROSTATE &amp; LYMPH NODES W/ ENDOSCOPE</t>
  </si>
  <si>
    <t>ROUTINE OBSTETRIC CARE FOR VAGINAL DELIVERY</t>
  </si>
  <si>
    <t>ROUTINE OBSTETRIC CARE FOR CESAREAN DELIVERY</t>
  </si>
  <si>
    <t>ROUTINE OBSTETRIC CARE FOR VAGINAL DELIVERY AFTER PRIOR C-SECTION</t>
  </si>
  <si>
    <t>INJECTION OF SUBSTANCE INTO SPINAL CANAL OF LOWER BACK USING IMAGING</t>
  </si>
  <si>
    <t>62322-62323</t>
  </si>
  <si>
    <t>INJECTIONS OF ANESTHETIC &amp;/OR STERIOD DRUG INTO LOWER BACK USING IMAGING</t>
  </si>
  <si>
    <t>REMOVAL OF RECURRING CATARACT IN LENS CAPSULE USING LASER</t>
  </si>
  <si>
    <t>REMOVAL OF CATARACT WITH INSERTION OF LENS</t>
  </si>
  <si>
    <t>ELECTROCARDIOGRAM, ROUTINE, W/ INTERPRETATION &amp; REPORT</t>
  </si>
  <si>
    <t>INSERTION OF CATHETER INTO LEFT HEART FOR DIAGNOSIS</t>
  </si>
  <si>
    <t>NATIONAL JEWISH HEALTH SELECTED SHOPPABLE SERVICES</t>
  </si>
  <si>
    <t>OUTPATIENT VISIT EST LVL 3</t>
  </si>
  <si>
    <t>OUTPATIENT VISIT EST LVL 4</t>
  </si>
  <si>
    <t>ENDOBRONCHIAL ULTRASOUND (EBUS) 1 -2 NODES</t>
  </si>
  <si>
    <t>BRONCHOSCOPY BLOCKAGE TREATMENT</t>
  </si>
  <si>
    <t>BRONCHOSCOPY W/DILATION REDUCTION</t>
  </si>
  <si>
    <t>BRONCHOSCOPY W/TRANS BIOPSY</t>
  </si>
  <si>
    <t>BRONCHOSCOPY W/LAVAGE</t>
  </si>
  <si>
    <t>BRONCHOSCOPY CLEAR AIRWAYS</t>
  </si>
  <si>
    <t>BRONCHOSCPY W/TRANS BIOPSY + CLEAR AIRWAY</t>
  </si>
  <si>
    <t>BRONCHOSCOPY W/FOREIGN BODY REMOVAL</t>
  </si>
  <si>
    <t>BRONCHIAL VALVE INITIAL INSERT</t>
  </si>
  <si>
    <t>BRONCH W/BRONCHIAL STENT PLACE</t>
  </si>
  <si>
    <t>BRONCH W/DILATION &amp; TRACH STENT</t>
  </si>
  <si>
    <t>BRONCHOSCOPY DIAGNOSTIC</t>
  </si>
  <si>
    <t>ESOPHAGEAL FUNCTION TEST, GI REFLUX TEST W/ IMPEDANCE</t>
  </si>
  <si>
    <t>PROLONGED GASTRO REFLUX PH</t>
  </si>
  <si>
    <t>ESOPHAGUS MOTILITY STUDY</t>
  </si>
  <si>
    <t>COMPLETE PULMONARY FUNCTION TESTING</t>
  </si>
  <si>
    <t>DIFFUSING CAPACITY</t>
  </si>
  <si>
    <t>SPIROMETRY (PRE/POST)</t>
  </si>
  <si>
    <t>PLETHYSMOGRAPHY (PRE)</t>
  </si>
  <si>
    <r>
      <t xml:space="preserve">COMPLETE PULMONARY FUNCTION TESTING PRE </t>
    </r>
    <r>
      <rPr>
        <b/>
        <i/>
        <sz val="11"/>
        <color theme="1"/>
        <rFont val="Calibri"/>
        <family val="2"/>
        <scheme val="minor"/>
      </rPr>
      <t xml:space="preserve">OR </t>
    </r>
    <r>
      <rPr>
        <b/>
        <sz val="11"/>
        <color theme="1"/>
        <rFont val="Calibri"/>
        <family val="2"/>
        <scheme val="minor"/>
      </rPr>
      <t>POST</t>
    </r>
  </si>
  <si>
    <t>RESPIRATORY FLOW VOLUME LOOP</t>
  </si>
  <si>
    <t>COMPLETE PULMONARY FUNCTION TESTING PRE &amp; POST W/ PE/PI MAX</t>
  </si>
  <si>
    <t>SPIROMETRY PRE &amp; POST + PE/PI MAX</t>
  </si>
  <si>
    <t>EIB (EXERCISE INDUCED BRONCHOSPASM)</t>
  </si>
  <si>
    <t>EKG WITH STRESS TEST TRACINGS</t>
  </si>
  <si>
    <t>SPIROMETRY MULTIPLE EXERCISE</t>
  </si>
  <si>
    <t>LARYNGOSCOPY</t>
  </si>
  <si>
    <t>SPECIFIC AGENT CHALLENGE (COLD AIR)</t>
  </si>
  <si>
    <t>EXERCISE TOLERANCE WITH A-LINE MAX</t>
  </si>
  <si>
    <t>ARTERIAL BLOOD GAS ANALYSIS (4)</t>
  </si>
  <si>
    <t>ARTERIAL BLOOD GAS ANALYSIS AT REST</t>
  </si>
  <si>
    <t>LACTATE ANALYSIS</t>
  </si>
  <si>
    <t xml:space="preserve">PULMONARY COMPLEX STRESS TEST </t>
  </si>
  <si>
    <t>MAXIMUM VOLUNTARY VENT (MVV)</t>
  </si>
  <si>
    <t xml:space="preserve">EXERCISE TOLERANCE NO A-LINE MAX </t>
  </si>
  <si>
    <t>SPIROMETRY WITH EXERCISE</t>
  </si>
  <si>
    <t>METHACHOLINE CHALLENGE</t>
  </si>
  <si>
    <t>SPIROMETRY MULTIPLE</t>
  </si>
  <si>
    <t>INHALATION BRONCHIAL CHALLENGE</t>
  </si>
  <si>
    <t xml:space="preserve">SPECIFIC AGENT CHALLENGE   </t>
  </si>
  <si>
    <t>ECHOCARDIOGRAPHY, ROUTINE</t>
  </si>
  <si>
    <t>ECHOCARDIOGRAPHY, TRANSTHORACIC, COMPLETE STUDY</t>
  </si>
  <si>
    <t xml:space="preserve">FACILITY SERVICE </t>
  </si>
  <si>
    <t>ECHOCARDIOGRAPHY, LIMITED</t>
  </si>
  <si>
    <t>ECHOCARDIOGRAPHY, TRANSTHORACIC, LIMITED STUDY</t>
  </si>
  <si>
    <t>LIMITED DOPPLER ECHOCARDIOGRAPHY</t>
  </si>
  <si>
    <t>STRESS ECHOCARDIOGRAPHY, ISCHEMIC</t>
  </si>
  <si>
    <t>STRESS ECHOCARDIOGRAPHY</t>
  </si>
  <si>
    <t>CARDIO STRESS TEST, TRACING</t>
  </si>
  <si>
    <t>CARDIO STRESS TEST, INTERPRETATION</t>
  </si>
  <si>
    <t>CARDIO STRESS TEST, SUPERVISION</t>
  </si>
  <si>
    <t>ELECTROCARDIOGRAPHY</t>
  </si>
  <si>
    <t>HOLTER MONITORING (HOOK-UP &amp; RECORDING)</t>
  </si>
  <si>
    <t>NASAL ENDOSCOPY, DIAGNOSTIC</t>
  </si>
  <si>
    <t>LARYNGOSCOPY, FLEXIBLE FIBEROPTIC; DIAGNOSTIC</t>
  </si>
  <si>
    <t>CT SCAN, MAXILLOFACIAL AREA; WITHOUT CONTRAST MATERIAL</t>
  </si>
  <si>
    <t>CHEST X-RAY 2 VIEWS</t>
  </si>
  <si>
    <t>CT SCAN, CHEST W/O CONTRAST</t>
  </si>
  <si>
    <t>INJECTION, BENRALIZUMAB (FASENRA) 30 MG</t>
  </si>
  <si>
    <t>J0517</t>
  </si>
  <si>
    <t>THERAPEUTIC INJECTION ADMINISTRATION</t>
  </si>
  <si>
    <t>INJECTION, MEPOLIZUMAB (NUCALA) 100 MG</t>
  </si>
  <si>
    <t>J2182</t>
  </si>
  <si>
    <t>ARTHROCENTESIS, MAJOR JOINT (SHOULDER, HIP, KNEE); W/O U/S GUIDANCE</t>
  </si>
  <si>
    <t xml:space="preserve">ARTHROCENTESIS, ASPIRATION AND/OR INJECTION, MAJOR JOINT W/ U/S
</t>
  </si>
  <si>
    <t>LARYNGOSCOPY, FLEXIBLE OR RIGID FIBEROPTIC, WITH STROBOSCOPY</t>
  </si>
  <si>
    <t>BRONCHOSCOPY W/ENDOSCOPIC BIOPSY</t>
  </si>
  <si>
    <t>UPPER GASTROINTESTINAL ENDOSCOPY</t>
  </si>
  <si>
    <t xml:space="preserve">PHYSICIAN SERVICE </t>
  </si>
  <si>
    <t>DILATION OF ESOPHAGUS, OVER GUIDE WIRE</t>
  </si>
  <si>
    <t>COLONOSCOPY, FLEXIBLE; WITH DIRECTED SUBMUCOSAL INJECTION(S)</t>
  </si>
  <si>
    <t>HEMORRHOIDECTOMY, INTERNAL, BY RUBBER BAND LIGATION(S)</t>
  </si>
  <si>
    <t>MRI, BRAIN; W/O + W/ CONTRAST</t>
  </si>
  <si>
    <t>CHEST X-RAY 1 VIEW</t>
  </si>
  <si>
    <t>CT SCAN, CHEST W/ CONTRAST</t>
  </si>
  <si>
    <t>CTA, CHEST (NONCORONARY)</t>
  </si>
  <si>
    <t>SPINE, LUMBOSACRAL X-RAY MINIMUM OF 4 VIEWS</t>
  </si>
  <si>
    <t xml:space="preserve">SACROILIAC JOINTS X-RAY &lt;3 VIEWS </t>
  </si>
  <si>
    <t>MRI, ABDOMEN; W/ &amp; W/O CONTRAST</t>
  </si>
  <si>
    <t>TAILORED BARIUM SWALLOW FUNCTION TEST</t>
  </si>
  <si>
    <t>RADIOLOGIC EXAMINATION; ESOPHAGUS</t>
  </si>
  <si>
    <t>74220</t>
  </si>
  <si>
    <t>SWALLOWING FUNCTION, WITH CINERADIOGRAPHY/VIDEORADIOGRAPHY</t>
  </si>
  <si>
    <t>74230</t>
  </si>
  <si>
    <t>MRI CARDIAC W/O &amp; W/CONTRAST</t>
  </si>
  <si>
    <t>CCTA HEART W/CONTRAST W/3D IMAGE</t>
  </si>
  <si>
    <t>ULTRASOUND, ABDOMINAL, LIMITED</t>
  </si>
  <si>
    <t>DUAL-ENERGY X-RAY ABSORPTIOMETRY (DXA), BONE DENSITY STUDY</t>
  </si>
  <si>
    <t>GASTRIC EMPTYING IMAGING STUDY (EG, SOLID, LIQUID, OR BOTH);</t>
  </si>
  <si>
    <t>MYOCARDIAL SCAN STRESS/REST</t>
  </si>
  <si>
    <t>MYOCARDIAL SCAN STRESS/REST MULTIPLE</t>
  </si>
  <si>
    <t>VQ LUNG SCAN VENT &amp; PERFUSION</t>
  </si>
  <si>
    <t>PET TUMOR IM W/CT SKULL TO MID-THIGH</t>
  </si>
  <si>
    <t>GASTOESOPHAGEAL REFLUX TEST W/ELECTRODE</t>
  </si>
  <si>
    <t>SPEECH THERAPY INDIVIDUAL</t>
  </si>
  <si>
    <t>BEHAVIORAL AND QUALITATIVE ANALYSIS OF VOICE AND RESONANCE</t>
  </si>
  <si>
    <t>ORAL FUNCTION THERAPY</t>
  </si>
  <si>
    <t>FLUORO SWALLOW W/VIDEO EVALUATION</t>
  </si>
  <si>
    <t>PM/INTERROGATION DEVICE EVALUATION REMOTE TECH SERVICE</t>
  </si>
  <si>
    <t>SPIROMETRY</t>
  </si>
  <si>
    <t>SIMPLE PULMONARY STRESS TEST</t>
  </si>
  <si>
    <t>AIRWAY INHALATION TREATMENT</t>
  </si>
  <si>
    <t>INHALER/MDI DEMOSTRATION</t>
  </si>
  <si>
    <t>SLEEP STUDY FULL NIGHT DIAG W/O CPAP INTERPRETATION</t>
  </si>
  <si>
    <t>HOME SLEEP STUDY, UNATTENDED</t>
  </si>
  <si>
    <t>PT EVAL LOW COMPLEX 20 MIN</t>
  </si>
  <si>
    <t>PT EVAL MOD COMPLEX 30 MIN</t>
  </si>
  <si>
    <t>PT EVAL HIGH COMPLEX 45 MIN</t>
  </si>
  <si>
    <t>OT EVAL LOW COMPLEX 30 MIN</t>
  </si>
  <si>
    <t>OT EVAL MOD COMPLEX 45 MIN</t>
  </si>
  <si>
    <t>IV INFUSION, HYDRATION 31 MIN - 1 HOUR</t>
  </si>
  <si>
    <t>IV INFUSION, HYDRATION; EACH ADDITIONAL HOUR</t>
  </si>
  <si>
    <t>IV INFUSION THERAPY 1 HOUR</t>
  </si>
  <si>
    <t>IV INFUSION THERAPY; EACH ADDITIONAL HOUR</t>
  </si>
  <si>
    <t>IV PUSH, SINGLE DRUG</t>
  </si>
  <si>
    <t>IV PUSH, EACH ADDITIONAL NEW DRUG</t>
  </si>
  <si>
    <t>CHEMOTHERAPY ADMINISTRATION, IV PUSH</t>
  </si>
  <si>
    <t>CHEMO ADMIN EACH ADDITIONAL DRUG</t>
  </si>
  <si>
    <t>CHEMOTHERAPY INFUSION ADMINISTRATION 1ST HR</t>
  </si>
  <si>
    <t>CHEMO INFUSION ADMIN, EACH ADDITIONAL HOUR</t>
  </si>
  <si>
    <t>THERAPEUTIC PROCEDURE, 1 OR MORE AREAS, EACH 15 MINUTES</t>
  </si>
  <si>
    <t>AQUATIC THERAPY PER 15 MIN</t>
  </si>
  <si>
    <t>GAIT TRAINING 15 MIN</t>
  </si>
  <si>
    <t>MANUAL THERAPY TECHNIQUE 15 MIN</t>
  </si>
  <si>
    <t>THERAPEUTIC FUNCTIONAL ACTIVITIES EACH 15 MIN</t>
  </si>
  <si>
    <t>SELF CARE HOME MANAGEMENT TRAINING</t>
  </si>
  <si>
    <t>SUBMAXIMAL EXERCISE TEST</t>
  </si>
  <si>
    <t>PSYCHIATRIC DIAGNOSTIC EVALUATION</t>
  </si>
  <si>
    <t>EVALUATION OF ORAL AND PHARYNGEAL SWALLOWING FUNCTION</t>
  </si>
  <si>
    <t xml:space="preserve">PSYCHOTHERAPY, 60 MINUTES WITH PATIENT AND/OR FAMILY MEMBER W/ EVALUATION AND MANAGEMENT SERVICE </t>
  </si>
  <si>
    <t>PACEMAKER DEVICE EVAL DUAL</t>
  </si>
  <si>
    <t>INTERROGATION DEVICE EVALUATION (IN PERSON) WITH ANALYSIS</t>
  </si>
  <si>
    <t>CARDIOVERSION</t>
  </si>
  <si>
    <t>ECHOCARDIOGRAPHY, TRANSESOPHAGEAL  (TEE)</t>
  </si>
  <si>
    <t>BRONCHIAL THERMOPLASTY 1 LOBE</t>
  </si>
  <si>
    <t>BRONCHIAL THERMOPLASTY 2 OR MORE LOBES</t>
  </si>
  <si>
    <t>DUPLEX SCAN EXTREMITY VEINS, COMPLETE BILATERAL STUDY</t>
  </si>
  <si>
    <t>DUPLEX SCAN EXTREMITY VEINS, UNILATERAL STUDY</t>
  </si>
  <si>
    <t>ALLERGY TESTING, (SCRATCH, PUNCTURE, PRICK), PER UNIT</t>
  </si>
  <si>
    <t>SKIN TESTING WITH ALLERGENIC EXTRACTS, PER UNIT</t>
  </si>
  <si>
    <t>SKIN TEST DELAYED REACTION INCLUDING READING, PER UNIT</t>
  </si>
  <si>
    <t>ALLERGY PATCH TEST, PER TEST</t>
  </si>
  <si>
    <t>FACIILTY SERVICE</t>
  </si>
  <si>
    <t>INHALATION SPECIFIC AGENT CHALLENGE</t>
  </si>
  <si>
    <t>INGESTION CHALLENGE INITIAL 120 MINUTES</t>
  </si>
  <si>
    <t>INGESTION CHALLENGE ADDITIONAL 60 MINUTES</t>
  </si>
  <si>
    <t>IMMUNOTHERAPY SINGLE INJECTION</t>
  </si>
  <si>
    <t>IMMUNOTHERAPY MULTIPLE INJECTIONS</t>
  </si>
  <si>
    <t>RUSH IMMUNOTHERAPY PER HOUR</t>
  </si>
  <si>
    <t>NEEDLE ELECTROMYOGRAPHY; 2 EXTREMITIES</t>
  </si>
  <si>
    <t>NEEDLE ELECTROMYOGRAPHY; 3 EXTREMITIES</t>
  </si>
  <si>
    <t>NEEDLE ELECTROMYOGRAPHY; 4 EXTREMITIES</t>
  </si>
  <si>
    <t>NEEDLE ELECTROMYOGRAPHY; LARYNX</t>
  </si>
  <si>
    <t>NEEDLE ELECTROMYOGRAPHY; HEMIDIAPHRAGM</t>
  </si>
  <si>
    <t>NEEDLE ELECTROMYOGRAPHY; CRANIAL NERVE UNILATERAL</t>
  </si>
  <si>
    <t>NEEDLE ELECTROMYOGRAPHY; CRANIAL NERVE BILATERAL</t>
  </si>
  <si>
    <t>NEEDLE ELECTROMYOGRAPHY; THORACIC PARASINAL</t>
  </si>
  <si>
    <t>NEEDLE ELECTROMYOGRAPHY; LIMITED STUDY</t>
  </si>
  <si>
    <t>NEEDLE ELECTROMYOGRAPHY; QUANTITATIVE MEASURES</t>
  </si>
  <si>
    <t>NEEDLE ELECTROMYOGRAPHY; LIMITED W/ NERVE CONDUCTION STUDY</t>
  </si>
  <si>
    <t>NEEDLE ELECTROMYOGRAPHY; COMPLETE W/ NERVE CONDUCTION STUDY</t>
  </si>
  <si>
    <t>NERVE CONDUCTION STUDY 1-2 STUDIES</t>
  </si>
  <si>
    <t>NERVE CONDUCTION STUDY 3-4 STUDIES</t>
  </si>
  <si>
    <t>NERVE CONDUCTION STUDY 5-6 STUDIES</t>
  </si>
  <si>
    <t>NERVE CONDUCTION STUDY 7-8 STUDIES</t>
  </si>
  <si>
    <t>NERVE CONDUCTION STUDY 9-10 STUDIES</t>
  </si>
  <si>
    <t>NERVE CONDUCTION STUDY 11-12 STUDIES</t>
  </si>
  <si>
    <t>NERVE CONDUCTION STUDY 13+ STUDIES</t>
  </si>
  <si>
    <t>ESOPHAGUS ENDOSCOPY</t>
  </si>
  <si>
    <t>ESOPHAGOSCOPY WITH BIOPSY</t>
  </si>
  <si>
    <t>ESOPHAGOGASTRODUODENOSCOPY WITH BALLOON</t>
  </si>
  <si>
    <t>UPPER GI SCOPE W/SUBMUCAL INJECTION</t>
  </si>
  <si>
    <t>UPPER GI ENDOSCOPY/LIGATION</t>
  </si>
  <si>
    <t>ESOPHAGOGASTRODUODENOSCOPY,WITH DILATION OF GASTRIC/DUODENAL STRICTURE</t>
  </si>
  <si>
    <t>ESOPHAGOGASTRODUODENOSCOPY WITH REMOVAL OF
FOREIGN BODY</t>
  </si>
  <si>
    <t>ESOPHAGOGASTRODUODENOSCOPY WIITH INSERTION OF GUIDE WIRE</t>
  </si>
  <si>
    <t>UPPER GASTRO ENDOSCOPY W/BALLOON</t>
  </si>
  <si>
    <t>RADIOLOGIC EXAMINATION, EYE, FOR DETECTION OF FOREIGN BODY</t>
  </si>
  <si>
    <t>MANDIBLE X-RAY COMPLETE</t>
  </si>
  <si>
    <t>FACIAL BONES COMPLETE X-RAY</t>
  </si>
  <si>
    <t>NASAL BONES X-RAY</t>
  </si>
  <si>
    <t>SINUS X-RAY</t>
  </si>
  <si>
    <t>SINUSES SERIES X-RAY</t>
  </si>
  <si>
    <t>SKULL X-RAY</t>
  </si>
  <si>
    <t>TEMPOROMANDIBULAR JOINTS X-RAY</t>
  </si>
  <si>
    <t>MRI TEMPOROMANDIBULAR JOINT</t>
  </si>
  <si>
    <t>NECK SOFT TISSUE X-RAY</t>
  </si>
  <si>
    <t>CT SCAN HEAD WITH CONTRAST MATERIAL</t>
  </si>
  <si>
    <t>CT SCAN HEAD W/O + WITH CONTRAST MATERIAL</t>
  </si>
  <si>
    <t>CT SCAN, ORBIT, FACE, NECK W/O CONTRAST MATERIAL</t>
  </si>
  <si>
    <t xml:space="preserve">CT SCAN, ORBIT, FACE, NECK WITH CONTRAST MATERIAL </t>
  </si>
  <si>
    <t>CT SCAN, ORBIT, FACE, NECK W/ &amp; W/O CONTRAST MATERIAL</t>
  </si>
  <si>
    <t>CT SCAN, MAXILLOFACIAL W/O CONTRAST MATERIAL</t>
  </si>
  <si>
    <t>CT SCAN, MAXILLOFACIAL W/ CONTRAST MATERIAL</t>
  </si>
  <si>
    <t>CT SCAN, MAXILLOFACIAL W/ &amp;W/O CONTRAST MATERIAL</t>
  </si>
  <si>
    <t>CT SCAN, LARYNX NECK W/O CONTRAST MATERIAL</t>
  </si>
  <si>
    <t>CT SCAN, NECK W/ CONTRAST MATERIAL</t>
  </si>
  <si>
    <t>CTA HEAD W/ &amp; W/O CONTRAST MATERIAL</t>
  </si>
  <si>
    <t>CTA NECK W/ &amp; W/O CONTRAST MATERIAL</t>
  </si>
  <si>
    <t>MRI, ORBIT, FACE, NECK W/ &amp; W/O CONTRAST MATERIAL</t>
  </si>
  <si>
    <t>MRI, ORBIT, FACE, NECK W/ CONTRAST MATERIAL</t>
  </si>
  <si>
    <t>MRI, ANGIOGRAPHY HEAD W/O CONTRAST MATERIAL</t>
  </si>
  <si>
    <t>MRI, NECK MRA W/ &amp; W/O CONTRAST MATERIAL</t>
  </si>
  <si>
    <t>MRI, BRAIN W/O CONTRAST MATERIAL</t>
  </si>
  <si>
    <t>MRI, BRAIN W/CONTRAST MATERIAL</t>
  </si>
  <si>
    <t>MRI, BRAIN W/ &amp; W/O CONTRAST MATERIAL</t>
  </si>
  <si>
    <t>RIBS X-RAY 3 VIEWS</t>
  </si>
  <si>
    <t>STERNUM X-RAY</t>
  </si>
  <si>
    <t>STERNO-CLAVICULAR JOINTS X-RAY</t>
  </si>
  <si>
    <t>CT SCAN, CHEST W/O &amp; W/ CONTRAST MATERIAL</t>
  </si>
  <si>
    <t>CTA CHEST</t>
  </si>
  <si>
    <t>MRI, CHEST W/O CONTRAST MATERIAL</t>
  </si>
  <si>
    <t>MRI, CHEST W/CONTRAST MATERIAL</t>
  </si>
  <si>
    <t>MRI, CHEST W/ &amp; W/O CONTRAST MATERIAL</t>
  </si>
  <si>
    <t>CERVICAL SPINE AP &amp; LATERAL X-RAY</t>
  </si>
  <si>
    <t>CERVICAL SPINE X-RAY, MIN 4 VIEWS</t>
  </si>
  <si>
    <t>CERVICAL SPINE FLEXION EXTENSION X-RAY</t>
  </si>
  <si>
    <t>THORACIC SPINE AP &amp; LAT X-RAY</t>
  </si>
  <si>
    <t>CT SCAN, CERVICAL SPINE W/O CONTRAST MATERIAL</t>
  </si>
  <si>
    <t>CT SCAN, CERVICAL SPINE W/ CONTRAST MATERIAL</t>
  </si>
  <si>
    <t>CT SCAN, CERVICAL SPINE W/O &amp; W/ CONTRAST MATERIAL</t>
  </si>
  <si>
    <t>CT SCAN, THORACIC SPINE W/O CONTRAST MATERIAL</t>
  </si>
  <si>
    <t>CT SCAN, THORACIC SPINE W/ CONTRAST MATERIAL</t>
  </si>
  <si>
    <t>CT SCAN, THORACIC SPINE W/O + W/ CONTRAST MATERIAL</t>
  </si>
  <si>
    <t>CT SCAN, LUMBAR SPINE W/O CONTRAST MATERIAL</t>
  </si>
  <si>
    <t>CT SCAN, LUMBAR SPINE W/ CONTRAST MATERIAL</t>
  </si>
  <si>
    <t>MRI, SPINE CERVICAL W/O CONTRAST MATERIAL</t>
  </si>
  <si>
    <t>MRI, SPINE CERVICAL W/CONTRAST MATERIAL</t>
  </si>
  <si>
    <t>MRI, SPINE THORACIC W/O CONTRAST MATERIAL</t>
  </si>
  <si>
    <t>MRI, SPINE THORACIC W/CONTRAST MATERIAL</t>
  </si>
  <si>
    <t>MRI, SPINE LUMBAR W/O CONTRAST MATERIAL</t>
  </si>
  <si>
    <t>MRI, SPINE LUMBAR W/CONTRAST MATERIAL</t>
  </si>
  <si>
    <t>MRI, SPINE CERVICAL W/ &amp; W/O CONTRAST MATERIAL</t>
  </si>
  <si>
    <t>MRI, SPINE THORACIC W/ &amp; W/O CONTRAST MATERIAL</t>
  </si>
  <si>
    <t>MRI, SPINE LUMBAR W/ &amp; W/O CONTRAST MATERIAL</t>
  </si>
  <si>
    <t>MRI, ANGIOGRAPHY SPINE</t>
  </si>
  <si>
    <t>PELVIS ONE VIEW X-RAY</t>
  </si>
  <si>
    <t>CT SCAN, PELVIS W/O CONTRAST MATERIAL</t>
  </si>
  <si>
    <t>CT SCAN, PELVIS WITH CONTRAST MATERIAL</t>
  </si>
  <si>
    <t>CT SCAN, PELVIS W/O &amp; W/ CONTRAST MATERIAL</t>
  </si>
  <si>
    <t>MRI, PELVIS W/O CONTRAST MATERIAL</t>
  </si>
  <si>
    <t>MRI, PELVIS W/CONTRAST MATERIAL</t>
  </si>
  <si>
    <t>MRI, PELVIS W/ &amp; W/O CONTRAST MATERIAL</t>
  </si>
  <si>
    <t xml:space="preserve">CLAVICLE X-RAY </t>
  </si>
  <si>
    <t xml:space="preserve">SCAPULA X-RAY </t>
  </si>
  <si>
    <t xml:space="preserve">SHOULDER X-RAY, MIN 2 VIEWS </t>
  </si>
  <si>
    <t>HUMERUS X-RAY, MIN 2 VIEWS</t>
  </si>
  <si>
    <t>ELBOW AP &amp; LAT X-RAY</t>
  </si>
  <si>
    <t xml:space="preserve">FOREARM X-RAY </t>
  </si>
  <si>
    <t xml:space="preserve">WRIST COMPLETE X-RAY, MIN 3 VIEWS </t>
  </si>
  <si>
    <t>HAND X-RAY, 3 VIEWS</t>
  </si>
  <si>
    <t>FINGERS X-RAY, MIN 2 VIEWS</t>
  </si>
  <si>
    <t>CT SCAN, UPPER EXTREMITY W/O CONTRAST MATERIAL</t>
  </si>
  <si>
    <t>CT SCAN, UPPER EXTREMITY W/CONTRAST MATERIAL</t>
  </si>
  <si>
    <t>MRI, UPPER EXTREMITY W/O CONTRAST MATERIAL</t>
  </si>
  <si>
    <t>MRI, UPPER EXTREMITY W/ &amp; W/O CONTRAST MATERIAL</t>
  </si>
  <si>
    <t>MRI, UPPER EXTREMITY W &amp; W/O CONTRAST MATERIAL</t>
  </si>
  <si>
    <t>HIP X-RAY, UNILATERAL, 2-3 VIEWS</t>
  </si>
  <si>
    <t>HIP X-RAY, BILATERAL WITH PELVIS</t>
  </si>
  <si>
    <t>FEMUR X-RAY, MINIMUM 2 VIEWS</t>
  </si>
  <si>
    <t>KNEE X-RAY, 1 OR 2 VIEWS</t>
  </si>
  <si>
    <t xml:space="preserve">KNEE X-RAY, 3 VIEWS W/PATELLA </t>
  </si>
  <si>
    <t xml:space="preserve">KNEE X-RAY, COMPLETE, 4 OR MORE VIEWS </t>
  </si>
  <si>
    <t>TIBIA &amp; FIBULA X-RAY</t>
  </si>
  <si>
    <t>ANKLE X-RAY, COMPLETE, MINIMUM 3 VIEWS</t>
  </si>
  <si>
    <t xml:space="preserve">FOOT X-RAY, ALL VIEWS XRAY </t>
  </si>
  <si>
    <t>MRI, LOWER EXTREMITY W/ &amp; W/O CONTRAST MATERIAL</t>
  </si>
  <si>
    <t xml:space="preserve">MRI, LOWER EXTREMITY W/O CONTRAST MATERIAL </t>
  </si>
  <si>
    <t>ABDOMEN X-RAY, SINGLE VIEW</t>
  </si>
  <si>
    <t>ABDOMEN X-RAY, 2 VIEWS</t>
  </si>
  <si>
    <t>CT SCAN, ABDOMEN W/O CONTRAST</t>
  </si>
  <si>
    <t>CT SCAN, ABDOMEN W/ CONTRAST MATERIAL</t>
  </si>
  <si>
    <t>CT SCAN ABDOMEN W/O &amp; W/ CONTRAST</t>
  </si>
  <si>
    <t>CTA ABD &amp; PELVIS W/ CONTRAST MATERIAL</t>
  </si>
  <si>
    <t>CT, ABD &amp;  PELVIS W/O CONTRAST MATERIAL</t>
  </si>
  <si>
    <t>GI SERIES X-RAY</t>
  </si>
  <si>
    <t>SMALL BOWEL SERIES X-RAY</t>
  </si>
  <si>
    <t>MRI, CARDIAC W/O CONTRAST MATERIAL</t>
  </si>
  <si>
    <t>MRI, CARDIAC W/O &amp; W/ CONTRAST MATERIAL</t>
  </si>
  <si>
    <t>MRI, CARDIAC VELOCITY FLOW MAP</t>
  </si>
  <si>
    <t>ULTRASOUND, THYROID</t>
  </si>
  <si>
    <t>ULTRASOUND, CHEST</t>
  </si>
  <si>
    <t>ULTRASOUND, RETROPERITONEAL AORTA</t>
  </si>
  <si>
    <t>ULTRASOUND, COMPLETE JOINT</t>
  </si>
  <si>
    <t>ULTRASOUND, EXTREMITY NON-VASCULAR LIMITED</t>
  </si>
  <si>
    <t>HIDA SCAN W/ RX INTERVENTION</t>
  </si>
  <si>
    <t>BONE AND/OR JOINT IMAGING; WHOLE BODY</t>
  </si>
  <si>
    <t>MYOCARDIAL IMAGING, PET W/CT SCAN</t>
  </si>
  <si>
    <t>MYOCARDIAL IMAGING PET/CT PERFUSION W/ MET EVAL</t>
  </si>
  <si>
    <t>MYOCARDIAL SCAN STRESS PLANAR</t>
  </si>
  <si>
    <t>PET SCAN, MYOCARDIAL METABOLIC EVAL</t>
  </si>
  <si>
    <t>PULMONARY PERFUSION IMAGING (EG, PARTICULATE)</t>
  </si>
  <si>
    <t>QUANTITATIVE DIFFERENTIAL PULM PERFUSION &amp; VENTILATION IMAGING</t>
  </si>
  <si>
    <t>PET TUMOR IM W/CT WHOLE BODY</t>
  </si>
  <si>
    <t>BONE AGE AP HANDS &amp; WRIST X-RAY</t>
  </si>
  <si>
    <t>77072</t>
  </si>
  <si>
    <t>INJECTION, BENRALIZUMAB (FASENRA) 30 MG --DRUG PER 1 MG</t>
  </si>
  <si>
    <t>INJECTION, MEPOLIZUMAB (NUCALA) 100 MG --DRUG PER 1 MG</t>
  </si>
  <si>
    <t>ANTHEM (HMO COLO_PPO_INDEMNITY) FACILITY</t>
  </si>
  <si>
    <t>CIGNA (HMO_PPO) FACILITY</t>
  </si>
  <si>
    <t>AETNA (HMO_PPO) FACILITY</t>
  </si>
  <si>
    <t>CIGNA (COLO PUBLIC OPTION)</t>
  </si>
  <si>
    <t>HUMANA (HMO_PPO) FACILITY</t>
  </si>
  <si>
    <t>KAISER (HMO_PPO) FACILITY</t>
  </si>
  <si>
    <t>MULTIPLAN (PPO) FACILITY</t>
  </si>
  <si>
    <t>PHCS (PPO) FACILITY</t>
  </si>
  <si>
    <t>SELECT HEALTH (PPO) FACILITY</t>
  </si>
  <si>
    <t>SELECT HEALTH (COLO PUBLIC OPTION)</t>
  </si>
  <si>
    <t>SELECT HEALTH PRO</t>
  </si>
  <si>
    <t>SELECT HEALTH</t>
  </si>
  <si>
    <t>EFFECTIVE DATE:  06/01/2026</t>
  </si>
  <si>
    <t>UPDATED:  05/30/2026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</si>
</sst>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65" fontId="0" fillId="2" borderId="0" xfId="0" applyNumberFormat="1" applyFill="1" applyAlignment="1">
      <alignment horizont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165" fontId="1" fillId="2" borderId="3" xfId="0" applyNumberFormat="1" applyFont="1" applyFill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wrapText="1"/>
    </xf>
    <xf numFmtId="164" fontId="1" fillId="0" borderId="3" xfId="0" applyNumberFormat="1" applyFon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0" fillId="0" borderId="3" xfId="0" applyBorder="1"/>
    <xf numFmtId="165" fontId="1" fillId="2" borderId="0" xfId="0" applyNumberFormat="1" applyFont="1" applyFill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0" fontId="1" fillId="0" borderId="4" xfId="0" applyFont="1" applyBorder="1"/>
    <xf numFmtId="0" fontId="0" fillId="0" borderId="5" xfId="0" applyBorder="1"/>
    <xf numFmtId="0" fontId="1" fillId="0" borderId="5" xfId="0" applyFont="1" applyBorder="1"/>
    <xf numFmtId="0" fontId="1" fillId="0" borderId="5" xfId="0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164" fontId="1" fillId="0" borderId="5" xfId="0" applyNumberFormat="1" applyFont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 wrapText="1"/>
    </xf>
    <xf numFmtId="0" fontId="0" fillId="2" borderId="0" xfId="0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2" borderId="3" xfId="0" applyFill="1" applyBorder="1"/>
    <xf numFmtId="164" fontId="0" fillId="2" borderId="3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1" fillId="0" borderId="3" xfId="0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2" borderId="3" xfId="0" applyFont="1" applyFill="1" applyBorder="1"/>
    <xf numFmtId="164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left" wrapText="1"/>
    </xf>
    <xf numFmtId="166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1" fillId="2" borderId="3" xfId="0" applyNumberFormat="1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horizontal="center" wrapText="1"/>
    </xf>
    <xf numFmtId="0" fontId="1" fillId="4" borderId="0" xfId="0" applyFont="1" applyFill="1"/>
    <xf numFmtId="0" fontId="0" fillId="4" borderId="0" xfId="0" applyFill="1"/>
    <xf numFmtId="164" fontId="2" fillId="4" borderId="0" xfId="0" applyNumberFormat="1" applyFont="1" applyFill="1" applyAlignment="1">
      <alignment horizontal="center" wrapText="1"/>
    </xf>
    <xf numFmtId="164" fontId="2" fillId="4" borderId="3" xfId="0" applyNumberFormat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ccounting%20on%20Orion%20Folder%20Sfriar\Chargemaster\CMS%20Hospital%20Price%20Transparency\NJH%20CDM%20Comprehensive%20Machine%20Readable%20File%201%20DRAF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Friar\SFriar\Accounting%20on%20Orion%20Folder%20Sfriar\Chargemaster\CMS%20Hospital%20Price%20Transparency\CY2021\742044647_NATIONAL_JEWISH_HEALTH_STANDARD%20CHAR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2021 UPDATE"/>
      <sheetName val="CDM OCT 22 2020"/>
    </sheetNames>
    <sheetDataSet>
      <sheetData sheetId="0" refreshError="1">
        <row r="36">
          <cell r="J36">
            <v>294</v>
          </cell>
        </row>
        <row r="59">
          <cell r="AT59">
            <v>219.79979316000001</v>
          </cell>
        </row>
        <row r="72">
          <cell r="AT72">
            <v>274.43543363999999</v>
          </cell>
        </row>
        <row r="181">
          <cell r="N181">
            <v>44.74</v>
          </cell>
        </row>
        <row r="206">
          <cell r="N206">
            <v>95</v>
          </cell>
        </row>
        <row r="268">
          <cell r="AT268">
            <v>10.885898880000003</v>
          </cell>
        </row>
        <row r="362">
          <cell r="AJ362">
            <v>1650</v>
          </cell>
        </row>
        <row r="374">
          <cell r="P374">
            <v>800</v>
          </cell>
        </row>
        <row r="421">
          <cell r="AT421">
            <v>97.563396240000003</v>
          </cell>
        </row>
        <row r="2961">
          <cell r="AT2961">
            <v>18.30542544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2021 UPDATE"/>
    </sheetNames>
    <sheetDataSet>
      <sheetData sheetId="0">
        <row r="88">
          <cell r="I88">
            <v>4644.5</v>
          </cell>
          <cell r="K88"/>
          <cell r="N88"/>
          <cell r="S88"/>
          <cell r="V88"/>
          <cell r="AE88"/>
          <cell r="AK88"/>
          <cell r="AN88"/>
          <cell r="AQ88"/>
          <cell r="AT88"/>
          <cell r="AW88"/>
        </row>
        <row r="89">
          <cell r="K89"/>
          <cell r="N89"/>
          <cell r="S89"/>
          <cell r="V89"/>
          <cell r="AE89"/>
          <cell r="AK89"/>
          <cell r="AN89"/>
          <cell r="AQ89"/>
          <cell r="AT89"/>
          <cell r="AW89"/>
        </row>
        <row r="124">
          <cell r="K124"/>
          <cell r="N124"/>
          <cell r="S124"/>
          <cell r="V124"/>
          <cell r="AE124"/>
          <cell r="AK124"/>
          <cell r="AN124"/>
          <cell r="AQ124"/>
          <cell r="AT124"/>
          <cell r="AW124"/>
          <cell r="AZ124"/>
          <cell r="BC124"/>
          <cell r="BD124">
            <v>88.55</v>
          </cell>
          <cell r="BE124">
            <v>157.5</v>
          </cell>
        </row>
        <row r="125">
          <cell r="K125"/>
          <cell r="N125"/>
          <cell r="S125"/>
          <cell r="V125"/>
          <cell r="AE125"/>
          <cell r="AK125"/>
          <cell r="AN125"/>
          <cell r="AQ125"/>
          <cell r="AT125"/>
          <cell r="AW125"/>
          <cell r="AZ125"/>
          <cell r="BC125"/>
          <cell r="BD125">
            <v>104.38</v>
          </cell>
          <cell r="BE125">
            <v>161.43519775369998</v>
          </cell>
        </row>
        <row r="126">
          <cell r="K126"/>
          <cell r="N126"/>
          <cell r="S126"/>
          <cell r="V126"/>
          <cell r="AE126"/>
          <cell r="AK126"/>
          <cell r="AN126"/>
          <cell r="AQ126"/>
          <cell r="AT126"/>
          <cell r="AW126"/>
          <cell r="AZ126"/>
          <cell r="BC126"/>
          <cell r="BD126">
            <v>232.14</v>
          </cell>
          <cell r="BE126">
            <v>367.5</v>
          </cell>
        </row>
        <row r="128">
          <cell r="K128"/>
          <cell r="N128"/>
          <cell r="S128"/>
          <cell r="V128"/>
          <cell r="AE128"/>
          <cell r="AK128"/>
          <cell r="AN128"/>
          <cell r="AQ128"/>
          <cell r="AT128"/>
          <cell r="AW128"/>
          <cell r="AZ128"/>
          <cell r="BC128"/>
          <cell r="BD128">
            <v>140.32</v>
          </cell>
          <cell r="BE128">
            <v>322.5</v>
          </cell>
        </row>
        <row r="130">
          <cell r="K130"/>
          <cell r="N130"/>
          <cell r="S130"/>
          <cell r="V130"/>
          <cell r="AE130"/>
          <cell r="AK130"/>
          <cell r="AN130"/>
          <cell r="AQ130"/>
          <cell r="AT130"/>
          <cell r="AW130"/>
          <cell r="AZ130"/>
          <cell r="BC130"/>
          <cell r="BD130">
            <v>248.84</v>
          </cell>
          <cell r="BE130">
            <v>487.5</v>
          </cell>
        </row>
        <row r="131">
          <cell r="K131"/>
          <cell r="N131"/>
          <cell r="S131"/>
          <cell r="V131"/>
          <cell r="AE131"/>
          <cell r="AK131"/>
          <cell r="AN131"/>
          <cell r="AQ131"/>
          <cell r="AT131"/>
          <cell r="AW131"/>
          <cell r="AZ131"/>
          <cell r="BC131"/>
          <cell r="BD131">
            <v>178.31</v>
          </cell>
          <cell r="BE131">
            <v>263.28028618190001</v>
          </cell>
        </row>
        <row r="133">
          <cell r="K133"/>
          <cell r="N133"/>
          <cell r="S133"/>
          <cell r="V133"/>
          <cell r="AE133"/>
          <cell r="AK133"/>
          <cell r="AN133"/>
          <cell r="AQ133"/>
          <cell r="AT133"/>
          <cell r="AW133"/>
          <cell r="AZ133"/>
          <cell r="BC133"/>
          <cell r="BD133">
            <v>179.49</v>
          </cell>
          <cell r="BE133">
            <v>371.25</v>
          </cell>
        </row>
        <row r="134">
          <cell r="K134"/>
          <cell r="N134"/>
          <cell r="S134"/>
          <cell r="V134"/>
          <cell r="AE134"/>
          <cell r="AK134"/>
          <cell r="AN134"/>
          <cell r="AQ134"/>
          <cell r="AT134"/>
          <cell r="AW134"/>
          <cell r="AZ134"/>
          <cell r="BC134"/>
          <cell r="BD134">
            <v>168.06</v>
          </cell>
          <cell r="BE134">
            <v>345</v>
          </cell>
        </row>
        <row r="135">
          <cell r="K135"/>
          <cell r="N135"/>
          <cell r="S135"/>
          <cell r="V135"/>
          <cell r="AE135"/>
          <cell r="AK135"/>
          <cell r="AN135"/>
          <cell r="AQ135"/>
          <cell r="AT135"/>
          <cell r="AW135"/>
          <cell r="AZ135"/>
          <cell r="BC135"/>
          <cell r="BD135">
            <v>155.36000000000001</v>
          </cell>
          <cell r="BE135">
            <v>247.5</v>
          </cell>
        </row>
        <row r="168">
          <cell r="K168"/>
          <cell r="N168"/>
          <cell r="S168"/>
          <cell r="V168"/>
          <cell r="AE168"/>
          <cell r="AK168"/>
          <cell r="AN168"/>
          <cell r="AQ168"/>
          <cell r="AT168"/>
          <cell r="AW168"/>
          <cell r="AZ168"/>
          <cell r="BC168"/>
          <cell r="BD168">
            <v>8.1199999999999992</v>
          </cell>
          <cell r="BE168">
            <v>18.75</v>
          </cell>
        </row>
        <row r="169">
          <cell r="K169"/>
          <cell r="N169"/>
          <cell r="S169"/>
          <cell r="V169"/>
          <cell r="AE169"/>
          <cell r="AK169"/>
          <cell r="AN169"/>
          <cell r="AQ169"/>
          <cell r="AT169"/>
          <cell r="AW169"/>
          <cell r="AZ169"/>
          <cell r="BC169"/>
          <cell r="BD169">
            <v>11.54</v>
          </cell>
          <cell r="BE169">
            <v>21.75</v>
          </cell>
        </row>
        <row r="171">
          <cell r="K171"/>
          <cell r="N171"/>
          <cell r="S171"/>
          <cell r="V171"/>
          <cell r="AE171"/>
          <cell r="AK171"/>
          <cell r="AN171"/>
          <cell r="AQ171"/>
          <cell r="AT171"/>
          <cell r="AW171"/>
          <cell r="AZ171"/>
          <cell r="BC171"/>
          <cell r="BD171">
            <v>10.432319760000002</v>
          </cell>
          <cell r="BE171">
            <v>21.75</v>
          </cell>
        </row>
        <row r="172">
          <cell r="K172"/>
          <cell r="N172"/>
          <cell r="S172"/>
          <cell r="V172"/>
          <cell r="AE172"/>
          <cell r="AK172"/>
          <cell r="AN172"/>
          <cell r="AQ172"/>
          <cell r="AT172"/>
          <cell r="AW172"/>
          <cell r="AZ172"/>
          <cell r="BC172"/>
          <cell r="BD172">
            <v>8.1199999999999992</v>
          </cell>
          <cell r="BE172">
            <v>15</v>
          </cell>
        </row>
        <row r="173">
          <cell r="K173"/>
          <cell r="N173"/>
          <cell r="S173"/>
          <cell r="V173"/>
          <cell r="AE173"/>
          <cell r="AK173"/>
          <cell r="AN173"/>
          <cell r="AQ173"/>
          <cell r="AT173"/>
          <cell r="AW173"/>
          <cell r="AZ173"/>
          <cell r="BC173"/>
          <cell r="BD173">
            <v>8.1199999999999992</v>
          </cell>
          <cell r="BE173">
            <v>14.25</v>
          </cell>
        </row>
        <row r="174">
          <cell r="K174"/>
          <cell r="N174"/>
          <cell r="S174"/>
          <cell r="V174"/>
          <cell r="AE174"/>
          <cell r="AK174"/>
          <cell r="AN174"/>
          <cell r="AQ174"/>
          <cell r="AT174"/>
          <cell r="AW174"/>
          <cell r="AZ174"/>
          <cell r="BC174"/>
          <cell r="BD174">
            <v>11.51</v>
          </cell>
          <cell r="BE174">
            <v>21</v>
          </cell>
        </row>
        <row r="175">
          <cell r="K175"/>
          <cell r="N175"/>
          <cell r="S175"/>
          <cell r="V175"/>
          <cell r="AE175"/>
          <cell r="AK175"/>
          <cell r="AN175"/>
          <cell r="AQ175"/>
          <cell r="AT175"/>
          <cell r="AW175"/>
          <cell r="AZ175"/>
          <cell r="BC175"/>
          <cell r="BD175">
            <v>14.76</v>
          </cell>
          <cell r="BE175">
            <v>28.5</v>
          </cell>
        </row>
        <row r="176">
          <cell r="K176"/>
          <cell r="N176"/>
          <cell r="S176"/>
          <cell r="V176"/>
          <cell r="AE176"/>
          <cell r="AK176"/>
          <cell r="AN176"/>
          <cell r="AQ176"/>
          <cell r="AT176"/>
          <cell r="AW176"/>
          <cell r="AZ176"/>
          <cell r="BC176"/>
          <cell r="BD176">
            <v>7.9792218142000007</v>
          </cell>
          <cell r="BE176">
            <v>20.25</v>
          </cell>
        </row>
        <row r="177">
          <cell r="K177"/>
          <cell r="M177">
            <v>95</v>
          </cell>
          <cell r="N177"/>
          <cell r="S177"/>
          <cell r="V177"/>
          <cell r="AE177"/>
          <cell r="AK177"/>
          <cell r="AN177"/>
          <cell r="AQ177"/>
          <cell r="AT177"/>
          <cell r="AW177"/>
          <cell r="AZ177"/>
          <cell r="BC177"/>
          <cell r="BD177">
            <v>69.16</v>
          </cell>
          <cell r="BE177">
            <v>213.75</v>
          </cell>
        </row>
        <row r="178">
          <cell r="K178"/>
          <cell r="N178"/>
          <cell r="S178"/>
          <cell r="V178"/>
          <cell r="AE178"/>
          <cell r="AK178"/>
          <cell r="AN178"/>
          <cell r="AQ178"/>
          <cell r="AT178"/>
          <cell r="AW178"/>
          <cell r="AZ178"/>
          <cell r="BC178"/>
          <cell r="BD178">
            <v>8.1199999999999992</v>
          </cell>
          <cell r="BE178">
            <v>14.25</v>
          </cell>
        </row>
        <row r="180">
          <cell r="K180"/>
          <cell r="M180">
            <v>59.23</v>
          </cell>
          <cell r="N180"/>
          <cell r="S180"/>
          <cell r="V180"/>
          <cell r="AE180"/>
          <cell r="AK180"/>
          <cell r="AN180"/>
          <cell r="AQ180"/>
          <cell r="AT180"/>
          <cell r="AW180"/>
          <cell r="AZ180"/>
          <cell r="BC180"/>
          <cell r="BD180">
            <v>52.57</v>
          </cell>
          <cell r="BE180">
            <v>96.75</v>
          </cell>
        </row>
        <row r="181">
          <cell r="K181"/>
          <cell r="N181"/>
          <cell r="S181"/>
          <cell r="V181"/>
          <cell r="AE181"/>
          <cell r="AK181"/>
          <cell r="AN181"/>
          <cell r="AQ181"/>
          <cell r="AT181"/>
          <cell r="AW181"/>
          <cell r="AZ181"/>
          <cell r="BC181"/>
          <cell r="BD181">
            <v>59.33</v>
          </cell>
          <cell r="BE181">
            <v>109.5</v>
          </cell>
        </row>
        <row r="182">
          <cell r="K182"/>
          <cell r="M182">
            <v>66.989999999999995</v>
          </cell>
          <cell r="N182"/>
          <cell r="S182"/>
          <cell r="V182"/>
          <cell r="AE182"/>
          <cell r="AK182"/>
          <cell r="AN182"/>
          <cell r="AQ182"/>
          <cell r="AT182"/>
          <cell r="AW182"/>
          <cell r="AZ182"/>
          <cell r="BC182"/>
          <cell r="BD182">
            <v>59.67</v>
          </cell>
          <cell r="BE182">
            <v>91.5</v>
          </cell>
        </row>
        <row r="183">
          <cell r="K183"/>
          <cell r="N183"/>
          <cell r="S183"/>
          <cell r="V183"/>
          <cell r="AE183"/>
          <cell r="AK183"/>
          <cell r="AN183"/>
          <cell r="AQ183"/>
          <cell r="AT183"/>
          <cell r="AW183"/>
          <cell r="AZ183"/>
          <cell r="BC183"/>
          <cell r="BD183">
            <v>59.23</v>
          </cell>
          <cell r="BE183">
            <v>106.5</v>
          </cell>
        </row>
        <row r="184">
          <cell r="K184"/>
          <cell r="N184"/>
          <cell r="S184"/>
          <cell r="V184"/>
          <cell r="AE184"/>
          <cell r="AK184"/>
          <cell r="AN184"/>
          <cell r="AQ184"/>
          <cell r="AT184"/>
          <cell r="AW184"/>
          <cell r="AZ184"/>
          <cell r="BC184"/>
          <cell r="BD184">
            <v>66.239999999999995</v>
          </cell>
          <cell r="BE184">
            <v>120.75</v>
          </cell>
        </row>
        <row r="185">
          <cell r="K185"/>
          <cell r="N185"/>
          <cell r="S185"/>
          <cell r="V185"/>
          <cell r="AE185"/>
          <cell r="AK185"/>
          <cell r="AN185"/>
          <cell r="AQ185"/>
          <cell r="AT185"/>
          <cell r="AW185"/>
          <cell r="AZ185"/>
          <cell r="BC185"/>
          <cell r="BD185">
            <v>45.12</v>
          </cell>
          <cell r="BE185">
            <v>97.5</v>
          </cell>
        </row>
        <row r="189">
          <cell r="K189"/>
          <cell r="N189"/>
          <cell r="S189"/>
          <cell r="V189"/>
          <cell r="AE189"/>
          <cell r="AK189"/>
          <cell r="AN189"/>
          <cell r="AQ189"/>
          <cell r="AT189"/>
          <cell r="AW189"/>
          <cell r="AZ189"/>
          <cell r="BC189"/>
          <cell r="BD189">
            <v>59.23</v>
          </cell>
          <cell r="BE189">
            <v>111.75</v>
          </cell>
        </row>
        <row r="191">
          <cell r="K191"/>
          <cell r="N191"/>
          <cell r="S191"/>
          <cell r="V191"/>
          <cell r="AE191"/>
          <cell r="AK191"/>
          <cell r="AN191"/>
          <cell r="AQ191"/>
          <cell r="AT191"/>
          <cell r="AW191"/>
          <cell r="AY191">
            <v>82.052020925000008</v>
          </cell>
          <cell r="AZ191"/>
          <cell r="BC191"/>
          <cell r="BD191">
            <v>65.81</v>
          </cell>
          <cell r="BE191">
            <v>120.75</v>
          </cell>
        </row>
        <row r="193">
          <cell r="K193"/>
          <cell r="N193"/>
          <cell r="S193"/>
          <cell r="V193"/>
          <cell r="AE193"/>
          <cell r="AK193"/>
          <cell r="AN193"/>
          <cell r="AQ193"/>
          <cell r="AT193"/>
          <cell r="AW193"/>
          <cell r="AZ193"/>
          <cell r="BC193"/>
          <cell r="BD193">
            <v>59.67</v>
          </cell>
          <cell r="BE193">
            <v>109.5</v>
          </cell>
        </row>
        <row r="194">
          <cell r="K194"/>
          <cell r="N194"/>
          <cell r="S194"/>
          <cell r="V194"/>
          <cell r="AE194"/>
          <cell r="AK194"/>
          <cell r="AN194"/>
          <cell r="AQ194"/>
          <cell r="AT194"/>
          <cell r="AW194"/>
          <cell r="AZ194"/>
          <cell r="BC194"/>
          <cell r="BD194">
            <v>64.11</v>
          </cell>
          <cell r="BE194">
            <v>118.5</v>
          </cell>
        </row>
        <row r="195">
          <cell r="K195"/>
          <cell r="N195"/>
          <cell r="S195"/>
          <cell r="V195"/>
          <cell r="AE195"/>
          <cell r="AK195"/>
          <cell r="AN195"/>
          <cell r="AQ195"/>
          <cell r="AT195"/>
          <cell r="AW195"/>
          <cell r="AZ195"/>
          <cell r="BC195"/>
          <cell r="BD195">
            <v>81.38</v>
          </cell>
          <cell r="BE195">
            <v>168.75</v>
          </cell>
        </row>
        <row r="196">
          <cell r="K196"/>
          <cell r="N196"/>
          <cell r="S196"/>
          <cell r="V196"/>
          <cell r="AE196"/>
          <cell r="AK196"/>
          <cell r="AN196"/>
          <cell r="AQ196"/>
          <cell r="AT196"/>
          <cell r="AW196"/>
          <cell r="AZ196"/>
          <cell r="BC196"/>
          <cell r="BD196">
            <v>81.38</v>
          </cell>
          <cell r="BE196">
            <v>172.5</v>
          </cell>
        </row>
        <row r="197">
          <cell r="K197"/>
          <cell r="N197"/>
          <cell r="S197"/>
          <cell r="V197"/>
          <cell r="AE197"/>
          <cell r="AK197"/>
          <cell r="AN197"/>
          <cell r="AQ197"/>
          <cell r="AT197"/>
          <cell r="AW197"/>
          <cell r="AZ197"/>
          <cell r="BC197"/>
          <cell r="BD197">
            <v>62.74</v>
          </cell>
          <cell r="BE197">
            <v>195</v>
          </cell>
        </row>
        <row r="198">
          <cell r="K198"/>
          <cell r="N198"/>
          <cell r="S198"/>
          <cell r="V198"/>
          <cell r="AE198"/>
          <cell r="AK198"/>
          <cell r="AN198"/>
          <cell r="AQ198"/>
          <cell r="AT198"/>
          <cell r="AW198"/>
          <cell r="AZ198"/>
          <cell r="BC198"/>
          <cell r="BD198">
            <v>75.3</v>
          </cell>
          <cell r="BE198">
            <v>236.25</v>
          </cell>
        </row>
        <row r="199">
          <cell r="K199"/>
          <cell r="N199"/>
          <cell r="S199"/>
          <cell r="V199"/>
          <cell r="AE199"/>
          <cell r="AK199"/>
          <cell r="AN199"/>
          <cell r="AQ199"/>
          <cell r="AT199"/>
          <cell r="AW199"/>
          <cell r="AZ199"/>
          <cell r="BC199"/>
          <cell r="BD199">
            <v>95</v>
          </cell>
          <cell r="BE199">
            <v>315</v>
          </cell>
        </row>
        <row r="200">
          <cell r="K200"/>
          <cell r="N200"/>
          <cell r="S200"/>
          <cell r="V200"/>
          <cell r="AE200"/>
          <cell r="AK200"/>
          <cell r="AN200"/>
          <cell r="AQ200"/>
          <cell r="AT200"/>
          <cell r="AW200"/>
          <cell r="AZ200"/>
          <cell r="BC200"/>
          <cell r="BD200">
            <v>55.98</v>
          </cell>
          <cell r="BE200">
            <v>176.25</v>
          </cell>
        </row>
        <row r="201">
          <cell r="K201"/>
          <cell r="N201"/>
          <cell r="S201"/>
          <cell r="V201"/>
          <cell r="AE201"/>
          <cell r="AK201"/>
          <cell r="AN201"/>
          <cell r="AQ201"/>
          <cell r="AT201"/>
          <cell r="AW201"/>
          <cell r="AZ201"/>
          <cell r="BC201"/>
          <cell r="BD201">
            <v>83.77</v>
          </cell>
          <cell r="BE201">
            <v>168.75</v>
          </cell>
        </row>
        <row r="202">
          <cell r="K202"/>
          <cell r="N202"/>
          <cell r="S202"/>
          <cell r="V202"/>
          <cell r="AE202"/>
          <cell r="AK202"/>
          <cell r="AN202"/>
          <cell r="AQ202"/>
          <cell r="AT202"/>
          <cell r="AW202"/>
          <cell r="AZ202"/>
          <cell r="BC202"/>
          <cell r="BD202">
            <v>69.16</v>
          </cell>
          <cell r="BE202">
            <v>138.75</v>
          </cell>
        </row>
        <row r="203">
          <cell r="K203"/>
          <cell r="N203"/>
          <cell r="S203"/>
          <cell r="V203"/>
          <cell r="AE203"/>
          <cell r="AK203"/>
          <cell r="AN203"/>
          <cell r="AQ203"/>
          <cell r="AT203"/>
          <cell r="AW203"/>
          <cell r="AZ203"/>
          <cell r="BC203"/>
          <cell r="BD203">
            <v>83.09</v>
          </cell>
          <cell r="BE203">
            <v>168.75</v>
          </cell>
        </row>
        <row r="204">
          <cell r="K204"/>
          <cell r="N204"/>
          <cell r="S204"/>
          <cell r="V204"/>
          <cell r="AE204"/>
          <cell r="AK204"/>
          <cell r="AN204"/>
          <cell r="AQ204"/>
          <cell r="AT204"/>
          <cell r="AW204"/>
          <cell r="AZ204"/>
          <cell r="BC204"/>
          <cell r="BD204">
            <v>95</v>
          </cell>
          <cell r="BE204">
            <v>221.25</v>
          </cell>
        </row>
        <row r="212">
          <cell r="K212"/>
          <cell r="N212"/>
          <cell r="S212"/>
          <cell r="V212"/>
          <cell r="AE212"/>
          <cell r="AK212"/>
          <cell r="AN212"/>
          <cell r="AQ212"/>
          <cell r="AT212"/>
          <cell r="AW212"/>
          <cell r="AZ212"/>
          <cell r="BC212"/>
          <cell r="BD212">
            <v>12.56</v>
          </cell>
          <cell r="BE212">
            <v>22.5</v>
          </cell>
        </row>
        <row r="214">
          <cell r="K214"/>
          <cell r="N214"/>
          <cell r="S214"/>
          <cell r="V214"/>
          <cell r="AE214"/>
          <cell r="AK214"/>
          <cell r="AN214"/>
          <cell r="AQ214"/>
          <cell r="AT214"/>
          <cell r="AW214"/>
          <cell r="AZ214"/>
          <cell r="BC214"/>
          <cell r="BD214">
            <v>9.49</v>
          </cell>
          <cell r="BE214">
            <v>17.25</v>
          </cell>
        </row>
        <row r="215">
          <cell r="K215"/>
          <cell r="N215"/>
          <cell r="S215"/>
          <cell r="V215"/>
          <cell r="AE215"/>
          <cell r="AK215"/>
          <cell r="AN215"/>
          <cell r="AQ215"/>
          <cell r="AT215"/>
          <cell r="AW215"/>
          <cell r="AZ215"/>
          <cell r="BC215"/>
          <cell r="BD215">
            <v>10.17</v>
          </cell>
          <cell r="BE215">
            <v>18.75</v>
          </cell>
        </row>
        <row r="226">
          <cell r="K226"/>
          <cell r="N226"/>
          <cell r="S226"/>
          <cell r="V226"/>
          <cell r="AE226"/>
          <cell r="AK226"/>
          <cell r="AN226"/>
          <cell r="AQ226"/>
          <cell r="AT226"/>
          <cell r="AW226"/>
          <cell r="AZ226"/>
          <cell r="BC226"/>
          <cell r="BD226">
            <v>64.11</v>
          </cell>
          <cell r="BE226">
            <v>117.75</v>
          </cell>
        </row>
        <row r="227">
          <cell r="K227"/>
          <cell r="N227"/>
          <cell r="S227"/>
          <cell r="V227"/>
          <cell r="AE227"/>
          <cell r="AK227"/>
          <cell r="AN227"/>
          <cell r="AQ227"/>
          <cell r="AT227"/>
          <cell r="AW227"/>
          <cell r="AZ227"/>
          <cell r="BC227"/>
          <cell r="BD227">
            <v>89.5</v>
          </cell>
          <cell r="BE227">
            <v>187.5</v>
          </cell>
        </row>
        <row r="229">
          <cell r="K229"/>
          <cell r="N229"/>
          <cell r="S229"/>
          <cell r="V229"/>
          <cell r="AE229"/>
          <cell r="AK229"/>
          <cell r="AN229"/>
          <cell r="AQ229"/>
          <cell r="AT229"/>
          <cell r="AW229"/>
          <cell r="AZ229"/>
          <cell r="BC229"/>
          <cell r="BD229">
            <v>67.86</v>
          </cell>
          <cell r="BE229">
            <v>138.75</v>
          </cell>
        </row>
        <row r="230">
          <cell r="K230"/>
          <cell r="N230"/>
          <cell r="S230"/>
          <cell r="V230"/>
          <cell r="AE230"/>
          <cell r="AK230"/>
          <cell r="AN230"/>
          <cell r="AQ230"/>
          <cell r="AT230"/>
          <cell r="AW230"/>
          <cell r="AZ230"/>
          <cell r="BC230"/>
          <cell r="BD230">
            <v>80.7</v>
          </cell>
          <cell r="BE230">
            <v>161.25</v>
          </cell>
        </row>
        <row r="231">
          <cell r="K231"/>
          <cell r="N231"/>
          <cell r="S231"/>
          <cell r="V231"/>
          <cell r="AE231"/>
          <cell r="AK231"/>
          <cell r="AN231"/>
          <cell r="AQ231"/>
          <cell r="AT231"/>
          <cell r="AW231"/>
          <cell r="AZ231"/>
          <cell r="BC231"/>
          <cell r="BD231">
            <v>95</v>
          </cell>
          <cell r="BE231">
            <v>213.75</v>
          </cell>
        </row>
        <row r="233">
          <cell r="K233"/>
          <cell r="M233">
            <v>11.51</v>
          </cell>
          <cell r="N233"/>
          <cell r="S233"/>
          <cell r="V233"/>
          <cell r="AE233"/>
          <cell r="AK233"/>
          <cell r="AN233"/>
          <cell r="AQ233"/>
          <cell r="AT233"/>
          <cell r="AW233"/>
          <cell r="AZ233"/>
          <cell r="BC233"/>
          <cell r="BD233">
            <v>10.17</v>
          </cell>
          <cell r="BE233">
            <v>18.75</v>
          </cell>
        </row>
        <row r="234">
          <cell r="K234"/>
          <cell r="N234"/>
          <cell r="S234"/>
          <cell r="V234"/>
          <cell r="AE234"/>
          <cell r="AK234"/>
          <cell r="AN234"/>
          <cell r="AQ234"/>
          <cell r="AT234"/>
          <cell r="AW234"/>
          <cell r="AZ234"/>
          <cell r="BC234"/>
          <cell r="BD234">
            <v>14.03</v>
          </cell>
          <cell r="BE234">
            <v>26.25</v>
          </cell>
        </row>
        <row r="235">
          <cell r="K235"/>
          <cell r="N235"/>
          <cell r="S235"/>
          <cell r="V235"/>
          <cell r="AE235"/>
          <cell r="AK235"/>
          <cell r="AN235"/>
          <cell r="AQ235"/>
          <cell r="AT235"/>
          <cell r="AW235"/>
          <cell r="AZ235"/>
          <cell r="BC235"/>
          <cell r="BD235">
            <v>15.47</v>
          </cell>
          <cell r="BE235">
            <v>30.75</v>
          </cell>
        </row>
        <row r="236">
          <cell r="K236"/>
          <cell r="N236"/>
          <cell r="S236"/>
          <cell r="V236"/>
          <cell r="AE236"/>
          <cell r="AK236"/>
          <cell r="AN236"/>
          <cell r="AQ236"/>
          <cell r="AT236"/>
          <cell r="AW236"/>
          <cell r="AZ236"/>
          <cell r="BC236"/>
          <cell r="BD236">
            <v>10.17</v>
          </cell>
          <cell r="BE236">
            <v>18.75</v>
          </cell>
        </row>
        <row r="240">
          <cell r="K240"/>
          <cell r="N240"/>
          <cell r="S240"/>
          <cell r="V240"/>
          <cell r="AE240"/>
          <cell r="AK240"/>
          <cell r="AN240"/>
          <cell r="AQ240"/>
          <cell r="AT240"/>
          <cell r="AW240"/>
          <cell r="AZ240"/>
          <cell r="BC240"/>
          <cell r="BD240">
            <v>52.55</v>
          </cell>
          <cell r="BE240">
            <v>99</v>
          </cell>
        </row>
        <row r="241">
          <cell r="K241"/>
          <cell r="N241"/>
          <cell r="S241"/>
          <cell r="V241"/>
          <cell r="AE241"/>
          <cell r="AK241"/>
          <cell r="AN241"/>
          <cell r="AQ241"/>
          <cell r="AT241"/>
          <cell r="AW241"/>
          <cell r="AZ241"/>
          <cell r="BC241"/>
          <cell r="BD241">
            <v>56.66</v>
          </cell>
          <cell r="BE241">
            <v>104.25</v>
          </cell>
        </row>
        <row r="242">
          <cell r="K242"/>
          <cell r="N242"/>
          <cell r="S242"/>
          <cell r="V242"/>
          <cell r="AE242"/>
          <cell r="AK242"/>
          <cell r="AN242"/>
          <cell r="AQ242"/>
          <cell r="AT242"/>
          <cell r="AW242"/>
          <cell r="AZ242"/>
          <cell r="BC242"/>
          <cell r="BD242">
            <v>59.33</v>
          </cell>
          <cell r="BE242">
            <v>108.75</v>
          </cell>
        </row>
        <row r="243">
          <cell r="K243"/>
          <cell r="N243"/>
          <cell r="S243"/>
          <cell r="V243"/>
          <cell r="AE243"/>
          <cell r="AK243"/>
          <cell r="AN243"/>
          <cell r="AQ243"/>
          <cell r="AT243"/>
          <cell r="AW243"/>
          <cell r="AZ243"/>
          <cell r="BC243"/>
          <cell r="BD243">
            <v>52.55</v>
          </cell>
          <cell r="BE243">
            <v>99</v>
          </cell>
        </row>
        <row r="244">
          <cell r="K244"/>
          <cell r="N244"/>
          <cell r="S244"/>
          <cell r="V244"/>
          <cell r="AE244"/>
          <cell r="AK244"/>
          <cell r="AN244"/>
          <cell r="AQ244"/>
          <cell r="AT244"/>
          <cell r="AW244"/>
          <cell r="AZ244"/>
          <cell r="BC244"/>
          <cell r="BD244">
            <v>56.94</v>
          </cell>
          <cell r="BE244">
            <v>101.25</v>
          </cell>
        </row>
        <row r="245">
          <cell r="K245"/>
          <cell r="N245"/>
          <cell r="S245"/>
          <cell r="V245"/>
          <cell r="AE245"/>
          <cell r="AK245"/>
          <cell r="AN245"/>
          <cell r="AQ245"/>
          <cell r="AT245"/>
          <cell r="AW245"/>
          <cell r="AZ245"/>
          <cell r="BC245"/>
          <cell r="BD245">
            <v>59.33</v>
          </cell>
          <cell r="BE245">
            <v>105</v>
          </cell>
        </row>
        <row r="246">
          <cell r="K246"/>
          <cell r="N246"/>
          <cell r="S246"/>
          <cell r="V246"/>
          <cell r="AE246"/>
          <cell r="AK246"/>
          <cell r="AN246"/>
          <cell r="AQ246"/>
          <cell r="AT246"/>
          <cell r="AW246"/>
          <cell r="AZ246"/>
          <cell r="BC246"/>
          <cell r="BD246">
            <v>52.55</v>
          </cell>
          <cell r="BE246">
            <v>99</v>
          </cell>
        </row>
        <row r="247">
          <cell r="K247"/>
          <cell r="N247"/>
          <cell r="S247"/>
          <cell r="V247"/>
          <cell r="AE247"/>
          <cell r="AK247"/>
          <cell r="AN247"/>
          <cell r="AQ247"/>
          <cell r="AT247"/>
          <cell r="AW247"/>
          <cell r="AZ247"/>
          <cell r="BC247"/>
          <cell r="BD247">
            <v>56.66</v>
          </cell>
          <cell r="BE247">
            <v>101.25</v>
          </cell>
        </row>
        <row r="248">
          <cell r="K248"/>
          <cell r="N248"/>
          <cell r="S248"/>
          <cell r="V248"/>
          <cell r="AE248"/>
          <cell r="AK248"/>
          <cell r="AN248"/>
          <cell r="AQ248"/>
          <cell r="AT248"/>
          <cell r="AW248"/>
          <cell r="AZ248"/>
          <cell r="BC248"/>
          <cell r="BD248">
            <v>74.62</v>
          </cell>
          <cell r="BE248">
            <v>150</v>
          </cell>
        </row>
        <row r="249">
          <cell r="K249"/>
          <cell r="N249"/>
          <cell r="S249"/>
          <cell r="V249"/>
          <cell r="AE249"/>
          <cell r="AK249"/>
          <cell r="AN249"/>
          <cell r="AQ249"/>
          <cell r="AT249"/>
          <cell r="AW249"/>
          <cell r="AZ249"/>
          <cell r="BC249"/>
          <cell r="BD249">
            <v>89.85</v>
          </cell>
          <cell r="BE249">
            <v>180</v>
          </cell>
        </row>
        <row r="250">
          <cell r="K250"/>
          <cell r="N250"/>
          <cell r="S250"/>
          <cell r="V250"/>
          <cell r="AE250"/>
          <cell r="AK250"/>
          <cell r="AN250"/>
          <cell r="AQ250"/>
          <cell r="AT250"/>
          <cell r="AW250"/>
          <cell r="AZ250"/>
          <cell r="BC250"/>
          <cell r="BD250">
            <v>74.62</v>
          </cell>
          <cell r="BE250">
            <v>150</v>
          </cell>
        </row>
        <row r="251">
          <cell r="K251"/>
          <cell r="N251"/>
          <cell r="S251"/>
          <cell r="V251"/>
          <cell r="AE251"/>
          <cell r="AK251"/>
          <cell r="AN251"/>
          <cell r="AQ251"/>
          <cell r="AT251"/>
          <cell r="AW251"/>
          <cell r="AZ251"/>
          <cell r="BC251"/>
          <cell r="BD251">
            <v>89.5</v>
          </cell>
          <cell r="BE251">
            <v>180</v>
          </cell>
        </row>
        <row r="252">
          <cell r="K252"/>
          <cell r="N252"/>
          <cell r="S252"/>
          <cell r="V252"/>
          <cell r="AE252"/>
          <cell r="AK252"/>
          <cell r="AN252"/>
          <cell r="AQ252"/>
          <cell r="AT252"/>
          <cell r="AW252"/>
          <cell r="AZ252"/>
          <cell r="BC252"/>
          <cell r="BD252">
            <v>69.16</v>
          </cell>
          <cell r="BE252">
            <v>138.75</v>
          </cell>
        </row>
        <row r="253">
          <cell r="K253"/>
          <cell r="N253"/>
          <cell r="S253"/>
          <cell r="V253"/>
          <cell r="AE253"/>
          <cell r="AK253"/>
          <cell r="AN253"/>
          <cell r="AQ253"/>
          <cell r="AT253"/>
          <cell r="AW253"/>
          <cell r="AZ253"/>
          <cell r="BC253"/>
          <cell r="BD253">
            <v>83.43</v>
          </cell>
          <cell r="BE253">
            <v>168.75</v>
          </cell>
        </row>
        <row r="254">
          <cell r="K254"/>
          <cell r="N254"/>
          <cell r="S254"/>
          <cell r="V254"/>
          <cell r="AE254"/>
          <cell r="AK254"/>
          <cell r="AN254"/>
          <cell r="AQ254"/>
          <cell r="AT254"/>
          <cell r="AW254"/>
          <cell r="AZ254"/>
          <cell r="BC254"/>
          <cell r="BD254">
            <v>95</v>
          </cell>
          <cell r="BE254">
            <v>240</v>
          </cell>
        </row>
        <row r="255">
          <cell r="K255"/>
          <cell r="N255"/>
          <cell r="S255"/>
          <cell r="V255"/>
          <cell r="AE255"/>
          <cell r="AK255"/>
          <cell r="AN255"/>
          <cell r="AQ255"/>
          <cell r="AT255"/>
          <cell r="AW255"/>
          <cell r="AZ255"/>
          <cell r="BC255"/>
          <cell r="BD255">
            <v>95</v>
          </cell>
          <cell r="BE255">
            <v>240</v>
          </cell>
        </row>
        <row r="256">
          <cell r="K256"/>
          <cell r="N256"/>
          <cell r="S256"/>
          <cell r="V256"/>
          <cell r="AE256"/>
          <cell r="AK256"/>
          <cell r="AN256"/>
          <cell r="AQ256"/>
          <cell r="AT256"/>
          <cell r="AW256"/>
          <cell r="AZ256"/>
          <cell r="BC256"/>
          <cell r="BD256">
            <v>95</v>
          </cell>
          <cell r="BE256">
            <v>221.25</v>
          </cell>
        </row>
        <row r="257">
          <cell r="K257"/>
          <cell r="N257"/>
          <cell r="S257"/>
          <cell r="V257"/>
          <cell r="AE257"/>
          <cell r="AK257"/>
          <cell r="AN257"/>
          <cell r="AQ257"/>
          <cell r="AT257"/>
          <cell r="AW257"/>
          <cell r="AZ257"/>
          <cell r="BC257"/>
          <cell r="BD257">
            <v>87.74</v>
          </cell>
          <cell r="BE257">
            <v>243.75</v>
          </cell>
        </row>
        <row r="258">
          <cell r="K258"/>
          <cell r="N258"/>
          <cell r="S258"/>
          <cell r="V258"/>
          <cell r="AE258"/>
          <cell r="AK258"/>
          <cell r="AN258"/>
          <cell r="AQ258"/>
          <cell r="AT258"/>
          <cell r="AW258"/>
          <cell r="AZ258"/>
          <cell r="BC258"/>
          <cell r="BD258">
            <v>8.1199999999999992</v>
          </cell>
          <cell r="BE258">
            <v>15</v>
          </cell>
        </row>
        <row r="259">
          <cell r="K259"/>
          <cell r="N259"/>
          <cell r="S259"/>
          <cell r="V259"/>
          <cell r="AE259"/>
          <cell r="AK259"/>
          <cell r="AN259"/>
          <cell r="AQ259"/>
          <cell r="AT259"/>
          <cell r="AW259"/>
          <cell r="AZ259"/>
          <cell r="BC259"/>
          <cell r="BD259">
            <v>50.86</v>
          </cell>
          <cell r="BE259">
            <v>93.75</v>
          </cell>
        </row>
        <row r="260">
          <cell r="K260"/>
          <cell r="N260"/>
          <cell r="S260"/>
          <cell r="V260"/>
          <cell r="AE260"/>
          <cell r="AK260"/>
          <cell r="AN260"/>
          <cell r="AQ260"/>
          <cell r="AT260"/>
          <cell r="AW260"/>
          <cell r="AZ260"/>
          <cell r="BC260"/>
          <cell r="BD260">
            <v>53.93</v>
          </cell>
          <cell r="BE260">
            <v>99</v>
          </cell>
        </row>
        <row r="261">
          <cell r="K261"/>
          <cell r="N261"/>
          <cell r="S261"/>
          <cell r="V261"/>
          <cell r="AE261"/>
          <cell r="AK261"/>
          <cell r="AN261"/>
          <cell r="AQ261"/>
          <cell r="AT261"/>
          <cell r="AW261"/>
          <cell r="AZ261"/>
          <cell r="BC261"/>
          <cell r="BD261">
            <v>56.66</v>
          </cell>
          <cell r="BE261">
            <v>104.25</v>
          </cell>
        </row>
        <row r="262">
          <cell r="K262"/>
          <cell r="N262"/>
          <cell r="S262"/>
          <cell r="V262"/>
          <cell r="AE262"/>
          <cell r="AK262"/>
          <cell r="AN262"/>
          <cell r="AQ262"/>
          <cell r="AT262"/>
          <cell r="AW262"/>
          <cell r="AZ262"/>
          <cell r="BC262"/>
          <cell r="BD262">
            <v>68.14</v>
          </cell>
          <cell r="BE262">
            <v>138.75</v>
          </cell>
        </row>
        <row r="263">
          <cell r="K263"/>
          <cell r="N263"/>
          <cell r="S263"/>
          <cell r="V263"/>
          <cell r="AE263"/>
          <cell r="AK263"/>
          <cell r="AN263"/>
          <cell r="AQ263"/>
          <cell r="AT263"/>
          <cell r="AW263"/>
          <cell r="AZ263"/>
          <cell r="BC263"/>
          <cell r="BD263">
            <v>80.7</v>
          </cell>
          <cell r="BE263">
            <v>165</v>
          </cell>
        </row>
        <row r="264">
          <cell r="K264"/>
          <cell r="N264"/>
          <cell r="O264">
            <v>800</v>
          </cell>
          <cell r="S264"/>
          <cell r="V264"/>
          <cell r="AE264"/>
          <cell r="AK264"/>
          <cell r="AN264"/>
          <cell r="AQ264"/>
          <cell r="AT264"/>
          <cell r="AW264"/>
          <cell r="AZ264"/>
          <cell r="BC264"/>
          <cell r="BD264">
            <v>95</v>
          </cell>
          <cell r="BE264">
            <v>213.75</v>
          </cell>
        </row>
        <row r="268">
          <cell r="K268"/>
          <cell r="N268"/>
          <cell r="S268"/>
          <cell r="V268"/>
          <cell r="AE268"/>
          <cell r="AK268"/>
          <cell r="AN268"/>
          <cell r="AQ268"/>
          <cell r="AT268"/>
          <cell r="AW268"/>
          <cell r="AZ268"/>
          <cell r="BC268"/>
          <cell r="BD268">
            <v>7.44</v>
          </cell>
          <cell r="BE268">
            <v>13.5</v>
          </cell>
        </row>
        <row r="270">
          <cell r="K270"/>
          <cell r="N270"/>
          <cell r="S270"/>
          <cell r="V270"/>
          <cell r="AE270"/>
          <cell r="AK270"/>
          <cell r="AN270"/>
          <cell r="AQ270"/>
          <cell r="AT270"/>
          <cell r="AW270"/>
          <cell r="AZ270"/>
          <cell r="BC270"/>
          <cell r="BD270">
            <v>8.1199999999999992</v>
          </cell>
          <cell r="BE270">
            <v>15</v>
          </cell>
        </row>
        <row r="272">
          <cell r="K272"/>
          <cell r="N272"/>
          <cell r="S272"/>
          <cell r="V272"/>
          <cell r="AE272"/>
          <cell r="AK272"/>
          <cell r="AN272"/>
          <cell r="AQ272"/>
          <cell r="AT272"/>
          <cell r="AW272"/>
          <cell r="AZ272"/>
          <cell r="BC272"/>
          <cell r="BD272">
            <v>8.4700000000000006</v>
          </cell>
          <cell r="BE272">
            <v>15</v>
          </cell>
        </row>
        <row r="276">
          <cell r="K276"/>
          <cell r="N276"/>
          <cell r="S276"/>
          <cell r="V276"/>
          <cell r="AE276"/>
          <cell r="AK276"/>
          <cell r="AN276"/>
          <cell r="AQ276"/>
          <cell r="AT276"/>
          <cell r="AW276"/>
          <cell r="AZ276"/>
          <cell r="BC276"/>
          <cell r="BD276">
            <v>8.1199999999999992</v>
          </cell>
          <cell r="BE276">
            <v>15</v>
          </cell>
        </row>
        <row r="278">
          <cell r="K278"/>
          <cell r="N278"/>
          <cell r="S278"/>
          <cell r="V278"/>
          <cell r="AE278"/>
          <cell r="AK278"/>
          <cell r="AN278"/>
          <cell r="AQ278"/>
          <cell r="AT278"/>
          <cell r="AW278"/>
          <cell r="AZ278"/>
          <cell r="BC278"/>
          <cell r="BD278">
            <v>7.1</v>
          </cell>
          <cell r="BE278">
            <v>12.75</v>
          </cell>
        </row>
        <row r="280">
          <cell r="K280"/>
          <cell r="N280"/>
          <cell r="S280"/>
          <cell r="V280"/>
          <cell r="AE280"/>
          <cell r="AK280"/>
          <cell r="AN280"/>
          <cell r="AQ280"/>
          <cell r="AT280"/>
          <cell r="AW280"/>
          <cell r="AZ280"/>
          <cell r="BC280"/>
          <cell r="BD280">
            <v>7.44</v>
          </cell>
          <cell r="BE280">
            <v>13.5</v>
          </cell>
        </row>
        <row r="282">
          <cell r="K282"/>
          <cell r="N282"/>
          <cell r="S282"/>
          <cell r="V282"/>
          <cell r="AE282"/>
          <cell r="AK282"/>
          <cell r="AN282"/>
          <cell r="AQ282"/>
          <cell r="AT282"/>
          <cell r="AW282"/>
          <cell r="AZ282"/>
          <cell r="BC282"/>
          <cell r="BD282">
            <v>8.1199999999999992</v>
          </cell>
          <cell r="BE282">
            <v>15</v>
          </cell>
        </row>
        <row r="285">
          <cell r="K285"/>
          <cell r="N285"/>
          <cell r="S285"/>
          <cell r="V285"/>
          <cell r="AE285"/>
          <cell r="AK285"/>
          <cell r="AN285"/>
          <cell r="AQ285"/>
          <cell r="AT285"/>
          <cell r="AW285"/>
          <cell r="AZ285"/>
          <cell r="BC285"/>
          <cell r="BD285">
            <v>8.1199999999999992</v>
          </cell>
          <cell r="BE285">
            <v>15</v>
          </cell>
        </row>
        <row r="288">
          <cell r="K288"/>
          <cell r="N288"/>
          <cell r="S288"/>
          <cell r="V288"/>
          <cell r="AE288"/>
          <cell r="AK288"/>
          <cell r="AN288"/>
          <cell r="AQ288"/>
          <cell r="AT288"/>
          <cell r="AW288"/>
          <cell r="AZ288"/>
          <cell r="BC288"/>
          <cell r="BD288">
            <v>6.08</v>
          </cell>
          <cell r="BE288">
            <v>11.25</v>
          </cell>
        </row>
        <row r="291">
          <cell r="K291"/>
          <cell r="N291"/>
          <cell r="S291"/>
          <cell r="V291"/>
          <cell r="AE291"/>
          <cell r="AK291"/>
          <cell r="AN291"/>
          <cell r="AQ291"/>
          <cell r="AT291"/>
          <cell r="AW291"/>
          <cell r="AZ291"/>
          <cell r="BC291"/>
          <cell r="BD291">
            <v>50.86</v>
          </cell>
          <cell r="BE291">
            <v>93</v>
          </cell>
        </row>
        <row r="292">
          <cell r="K292"/>
          <cell r="N292"/>
          <cell r="S292"/>
          <cell r="V292"/>
          <cell r="AE292"/>
          <cell r="AK292"/>
          <cell r="AN292"/>
          <cell r="AQ292"/>
          <cell r="AT292"/>
          <cell r="AW292"/>
          <cell r="AZ292"/>
          <cell r="BC292"/>
          <cell r="BD292">
            <v>53.93</v>
          </cell>
          <cell r="BE292">
            <v>99</v>
          </cell>
        </row>
        <row r="294">
          <cell r="K294"/>
          <cell r="N294"/>
          <cell r="S294"/>
          <cell r="V294"/>
          <cell r="AE294"/>
          <cell r="AK294"/>
          <cell r="AN294"/>
          <cell r="AQ294"/>
          <cell r="AT294"/>
          <cell r="AW294"/>
          <cell r="AZ294"/>
          <cell r="BC294"/>
          <cell r="BD294">
            <v>62.74</v>
          </cell>
          <cell r="BE294">
            <v>127.5</v>
          </cell>
        </row>
        <row r="298">
          <cell r="K298"/>
          <cell r="N298"/>
          <cell r="S298"/>
          <cell r="V298"/>
          <cell r="AE298"/>
          <cell r="AK298"/>
          <cell r="AN298"/>
          <cell r="AQ298"/>
          <cell r="AT298"/>
          <cell r="AW298"/>
          <cell r="AZ298"/>
          <cell r="BC298"/>
          <cell r="BD298">
            <v>95</v>
          </cell>
          <cell r="BE298">
            <v>202.5</v>
          </cell>
        </row>
        <row r="300">
          <cell r="K300"/>
          <cell r="N300"/>
          <cell r="S300"/>
          <cell r="V300"/>
          <cell r="AE300"/>
          <cell r="AK300"/>
          <cell r="AN300"/>
          <cell r="AQ300"/>
          <cell r="AT300"/>
          <cell r="AW300"/>
          <cell r="AZ300"/>
          <cell r="BC300"/>
          <cell r="BD300">
            <v>62.74</v>
          </cell>
          <cell r="BE300">
            <v>127.5</v>
          </cell>
        </row>
        <row r="304">
          <cell r="K304"/>
          <cell r="N304"/>
          <cell r="S304"/>
          <cell r="V304"/>
          <cell r="AE304"/>
          <cell r="AK304"/>
          <cell r="AN304"/>
          <cell r="AQ304"/>
          <cell r="AT304"/>
          <cell r="AW304"/>
          <cell r="AZ304"/>
          <cell r="BC304"/>
          <cell r="BD304">
            <v>95</v>
          </cell>
          <cell r="BE304">
            <v>202.5</v>
          </cell>
        </row>
        <row r="307">
          <cell r="K307"/>
          <cell r="N307"/>
          <cell r="S307"/>
          <cell r="V307"/>
          <cell r="AE307"/>
          <cell r="AK307"/>
          <cell r="AN307"/>
          <cell r="AQ307"/>
          <cell r="AT307"/>
          <cell r="AW307"/>
          <cell r="AZ307"/>
          <cell r="BC307"/>
          <cell r="BD307">
            <v>10.86</v>
          </cell>
          <cell r="BE307">
            <v>18.75</v>
          </cell>
        </row>
        <row r="309">
          <cell r="K309"/>
          <cell r="N309"/>
          <cell r="S309"/>
          <cell r="V309"/>
          <cell r="AE309"/>
          <cell r="AK309"/>
          <cell r="AN309"/>
          <cell r="AQ309"/>
          <cell r="AT309"/>
          <cell r="AW309"/>
          <cell r="AZ309"/>
          <cell r="BC309"/>
          <cell r="BD309">
            <v>11.2</v>
          </cell>
          <cell r="BE309">
            <v>18.75</v>
          </cell>
        </row>
        <row r="310">
          <cell r="K310"/>
          <cell r="N310"/>
          <cell r="S310"/>
          <cell r="V310"/>
          <cell r="AE310"/>
          <cell r="AK310"/>
          <cell r="AN310"/>
          <cell r="AQ310"/>
          <cell r="AT310"/>
          <cell r="AW310"/>
          <cell r="AZ310"/>
          <cell r="BC310"/>
          <cell r="BD310">
            <v>9.34</v>
          </cell>
          <cell r="BE310">
            <v>15</v>
          </cell>
        </row>
        <row r="311">
          <cell r="K311"/>
          <cell r="N311"/>
          <cell r="S311"/>
          <cell r="V311"/>
          <cell r="AE311"/>
          <cell r="AK311"/>
          <cell r="AN311"/>
          <cell r="AQ311"/>
          <cell r="AT311"/>
          <cell r="AW311"/>
          <cell r="AZ311"/>
          <cell r="BC311"/>
          <cell r="BD311">
            <v>8.1199999999999992</v>
          </cell>
          <cell r="BE311">
            <v>15</v>
          </cell>
        </row>
        <row r="315">
          <cell r="K315"/>
          <cell r="N315"/>
          <cell r="S315"/>
          <cell r="V315"/>
          <cell r="AE315"/>
          <cell r="AK315"/>
          <cell r="AN315"/>
          <cell r="AQ315"/>
          <cell r="AT315"/>
          <cell r="AW315"/>
          <cell r="AZ315"/>
          <cell r="BC315"/>
          <cell r="BD315">
            <v>8.4700000000000006</v>
          </cell>
          <cell r="BE315">
            <v>15.75</v>
          </cell>
        </row>
        <row r="316">
          <cell r="K316"/>
          <cell r="N316"/>
          <cell r="S316"/>
          <cell r="V316"/>
          <cell r="AE316"/>
          <cell r="AK316"/>
          <cell r="AN316"/>
          <cell r="AQ316"/>
          <cell r="AT316"/>
          <cell r="AW316"/>
          <cell r="AZ316"/>
          <cell r="BC316"/>
          <cell r="BD316">
            <v>10.17</v>
          </cell>
          <cell r="BE316">
            <v>18.75</v>
          </cell>
        </row>
        <row r="318">
          <cell r="K318"/>
          <cell r="N318"/>
          <cell r="S318"/>
          <cell r="V318"/>
          <cell r="AE318"/>
          <cell r="AK318"/>
          <cell r="AN318"/>
          <cell r="AQ318"/>
          <cell r="AT318"/>
          <cell r="AW318"/>
          <cell r="AZ318"/>
          <cell r="BC318"/>
          <cell r="BD318">
            <v>8.1199999999999992</v>
          </cell>
          <cell r="BE318">
            <v>15</v>
          </cell>
        </row>
        <row r="320">
          <cell r="K320"/>
          <cell r="N320"/>
          <cell r="S320"/>
          <cell r="V320"/>
          <cell r="AE320"/>
          <cell r="AK320"/>
          <cell r="AN320"/>
          <cell r="AQ320"/>
          <cell r="AT320"/>
          <cell r="AW320"/>
          <cell r="AZ320"/>
          <cell r="BC320"/>
          <cell r="BD320">
            <v>8.1199999999999992</v>
          </cell>
          <cell r="BE320">
            <v>15</v>
          </cell>
        </row>
        <row r="323">
          <cell r="K323"/>
          <cell r="N323"/>
          <cell r="S323"/>
          <cell r="V323"/>
          <cell r="AE323"/>
          <cell r="AK323"/>
          <cell r="AN323"/>
          <cell r="AQ323"/>
          <cell r="AT323"/>
          <cell r="AW323"/>
          <cell r="AZ323"/>
          <cell r="BC323"/>
          <cell r="BD323">
            <v>8.1199999999999992</v>
          </cell>
          <cell r="BE323">
            <v>14.25</v>
          </cell>
        </row>
        <row r="335">
          <cell r="K335"/>
          <cell r="N335"/>
          <cell r="S335"/>
          <cell r="V335"/>
          <cell r="AE335"/>
          <cell r="AK335"/>
          <cell r="AN335"/>
          <cell r="AQ335"/>
          <cell r="AT335"/>
          <cell r="AW335"/>
          <cell r="AZ335"/>
          <cell r="BC335"/>
          <cell r="BD335">
            <v>95</v>
          </cell>
          <cell r="BE335">
            <v>202.5</v>
          </cell>
        </row>
        <row r="337">
          <cell r="K337"/>
          <cell r="N337"/>
          <cell r="S337"/>
          <cell r="V337"/>
          <cell r="AE337"/>
          <cell r="AK337"/>
          <cell r="AN337"/>
          <cell r="AQ337"/>
          <cell r="AT337"/>
          <cell r="AW337"/>
          <cell r="AZ337"/>
          <cell r="BC337"/>
          <cell r="BD337">
            <v>62.74</v>
          </cell>
          <cell r="BE337">
            <v>127.5</v>
          </cell>
        </row>
        <row r="339">
          <cell r="K339"/>
          <cell r="N339"/>
          <cell r="S339"/>
          <cell r="V339"/>
          <cell r="AE339"/>
          <cell r="AK339"/>
          <cell r="AN339"/>
          <cell r="AQ339"/>
          <cell r="AT339"/>
          <cell r="AW339"/>
          <cell r="AZ339"/>
          <cell r="BC339"/>
          <cell r="BD339">
            <v>95</v>
          </cell>
          <cell r="BE339">
            <v>202.5</v>
          </cell>
        </row>
        <row r="342">
          <cell r="K342"/>
          <cell r="N342"/>
          <cell r="S342"/>
          <cell r="V342"/>
          <cell r="AE342"/>
          <cell r="AK342"/>
          <cell r="AN342"/>
          <cell r="AQ342"/>
          <cell r="AT342"/>
          <cell r="AW342"/>
          <cell r="AZ342"/>
          <cell r="BC342"/>
          <cell r="BD342">
            <v>8.81</v>
          </cell>
          <cell r="BE342">
            <v>15</v>
          </cell>
        </row>
        <row r="345">
          <cell r="K345"/>
          <cell r="N345"/>
          <cell r="S345"/>
          <cell r="V345"/>
          <cell r="AE345"/>
          <cell r="AK345"/>
          <cell r="AN345"/>
          <cell r="AQ345"/>
          <cell r="AT345"/>
          <cell r="AW345"/>
          <cell r="AZ345"/>
          <cell r="BC345"/>
          <cell r="BD345">
            <v>11.2</v>
          </cell>
          <cell r="BE345">
            <v>22.5</v>
          </cell>
        </row>
        <row r="346">
          <cell r="K346"/>
          <cell r="N346"/>
          <cell r="S346"/>
          <cell r="V346"/>
          <cell r="AE346"/>
          <cell r="AK346"/>
          <cell r="AN346"/>
          <cell r="AQ346"/>
          <cell r="AT346"/>
          <cell r="AW346"/>
          <cell r="AZ346"/>
          <cell r="BC346"/>
          <cell r="BD346">
            <v>55.3</v>
          </cell>
          <cell r="BE346">
            <v>102</v>
          </cell>
        </row>
        <row r="347">
          <cell r="K347"/>
          <cell r="N347"/>
          <cell r="S347"/>
          <cell r="V347"/>
          <cell r="AE347"/>
          <cell r="AK347"/>
          <cell r="AN347"/>
          <cell r="AQ347"/>
          <cell r="AT347"/>
          <cell r="AW347"/>
          <cell r="AZ347"/>
          <cell r="BC347"/>
          <cell r="BD347">
            <v>59.33</v>
          </cell>
          <cell r="BE347">
            <v>109.5</v>
          </cell>
        </row>
        <row r="350">
          <cell r="K350"/>
          <cell r="N350"/>
          <cell r="S350"/>
          <cell r="V350"/>
          <cell r="AE350"/>
          <cell r="AK350"/>
          <cell r="AN350"/>
          <cell r="AQ350"/>
          <cell r="AT350"/>
          <cell r="AW350"/>
          <cell r="AZ350"/>
          <cell r="BC350"/>
          <cell r="BD350">
            <v>65.13</v>
          </cell>
          <cell r="BE350">
            <v>119.25</v>
          </cell>
        </row>
        <row r="353">
          <cell r="K353"/>
          <cell r="N353"/>
          <cell r="S353"/>
          <cell r="V353"/>
          <cell r="AE353"/>
          <cell r="AK353"/>
          <cell r="AN353"/>
          <cell r="AQ353"/>
          <cell r="AT353"/>
          <cell r="AW353"/>
          <cell r="AZ353"/>
          <cell r="BC353"/>
          <cell r="BD353">
            <v>104.87</v>
          </cell>
          <cell r="BE353">
            <v>525</v>
          </cell>
        </row>
        <row r="356">
          <cell r="K356"/>
          <cell r="N356"/>
          <cell r="S356"/>
          <cell r="V356"/>
          <cell r="AE356"/>
          <cell r="AK356"/>
          <cell r="AN356"/>
          <cell r="AQ356"/>
          <cell r="AT356"/>
          <cell r="AW356"/>
          <cell r="AZ356"/>
          <cell r="BC356"/>
          <cell r="BD356">
            <v>84.32</v>
          </cell>
          <cell r="BE356">
            <v>127.5</v>
          </cell>
        </row>
        <row r="367">
          <cell r="K367"/>
          <cell r="N367"/>
          <cell r="S367"/>
          <cell r="V367"/>
          <cell r="AE367"/>
          <cell r="AK367"/>
          <cell r="AN367"/>
          <cell r="AQ367"/>
          <cell r="AT367"/>
          <cell r="AW367"/>
          <cell r="AZ367"/>
          <cell r="BC367"/>
          <cell r="BD367">
            <v>32.22</v>
          </cell>
          <cell r="BE367">
            <v>59.25</v>
          </cell>
        </row>
        <row r="370">
          <cell r="K370"/>
          <cell r="N370"/>
          <cell r="S370"/>
          <cell r="V370"/>
          <cell r="AE370"/>
          <cell r="AK370"/>
          <cell r="AN370"/>
          <cell r="AQ370"/>
          <cell r="AT370"/>
          <cell r="AW370"/>
          <cell r="AZ370"/>
          <cell r="BC370"/>
          <cell r="BD370">
            <v>21.71</v>
          </cell>
          <cell r="BE370">
            <v>54.665342549999998</v>
          </cell>
        </row>
        <row r="371">
          <cell r="K371"/>
          <cell r="N371"/>
          <cell r="S371"/>
          <cell r="V371"/>
          <cell r="AE371"/>
          <cell r="AK371"/>
          <cell r="AN371"/>
          <cell r="AQ371"/>
          <cell r="AT371"/>
          <cell r="AW371"/>
          <cell r="AZ371"/>
          <cell r="BC371"/>
          <cell r="BD371">
            <v>95</v>
          </cell>
          <cell r="BE371">
            <v>228.75</v>
          </cell>
        </row>
        <row r="373">
          <cell r="K373"/>
          <cell r="N373"/>
          <cell r="S373"/>
          <cell r="V373"/>
          <cell r="AE373"/>
          <cell r="AK373"/>
          <cell r="AN373"/>
          <cell r="AQ373"/>
          <cell r="AT373"/>
          <cell r="AW373"/>
          <cell r="AZ373"/>
          <cell r="BC373"/>
          <cell r="BD373">
            <v>95</v>
          </cell>
          <cell r="BE373">
            <v>303.75</v>
          </cell>
        </row>
        <row r="374">
          <cell r="K374"/>
          <cell r="N374"/>
          <cell r="S374"/>
          <cell r="V374"/>
          <cell r="AE374"/>
          <cell r="AK374"/>
          <cell r="AN374"/>
          <cell r="AQ374"/>
          <cell r="AT374"/>
          <cell r="AW374"/>
          <cell r="AZ374"/>
          <cell r="BC374"/>
          <cell r="BD374">
            <v>11.88</v>
          </cell>
          <cell r="BE374">
            <v>95</v>
          </cell>
        </row>
        <row r="384">
          <cell r="K384"/>
          <cell r="N384"/>
          <cell r="S384"/>
          <cell r="V384"/>
          <cell r="AE384"/>
          <cell r="AK384"/>
          <cell r="AN384"/>
          <cell r="AQ384"/>
          <cell r="AT384"/>
          <cell r="AW384"/>
          <cell r="AZ384"/>
          <cell r="BC384"/>
          <cell r="BD384">
            <v>26.08</v>
          </cell>
          <cell r="BE384">
            <v>41.25</v>
          </cell>
        </row>
        <row r="386">
          <cell r="K386"/>
          <cell r="N386"/>
          <cell r="S386"/>
          <cell r="V386"/>
          <cell r="AE386"/>
          <cell r="AK386"/>
          <cell r="AN386"/>
          <cell r="AQ386"/>
          <cell r="AT386"/>
          <cell r="AW386"/>
          <cell r="AZ386"/>
          <cell r="BC386"/>
          <cell r="BD386">
            <v>25.46</v>
          </cell>
          <cell r="BE386">
            <v>41.25</v>
          </cell>
        </row>
        <row r="387">
          <cell r="K387"/>
          <cell r="N387"/>
          <cell r="S387"/>
          <cell r="V387"/>
          <cell r="AE387"/>
          <cell r="AK387"/>
          <cell r="AN387"/>
          <cell r="AQ387"/>
          <cell r="AT387"/>
          <cell r="AW387"/>
          <cell r="AZ387"/>
          <cell r="BC387"/>
          <cell r="BD387">
            <v>37.369999999999997</v>
          </cell>
          <cell r="BE387">
            <v>63.75</v>
          </cell>
        </row>
        <row r="394">
          <cell r="K394"/>
          <cell r="N394"/>
          <cell r="S394"/>
          <cell r="V394"/>
          <cell r="AE394"/>
          <cell r="AK394"/>
          <cell r="AN394"/>
          <cell r="AQ394"/>
          <cell r="AT394"/>
          <cell r="AW394"/>
          <cell r="AZ394"/>
          <cell r="BC394"/>
          <cell r="BD394">
            <v>28.75</v>
          </cell>
          <cell r="BE394">
            <v>52.5</v>
          </cell>
        </row>
        <row r="395">
          <cell r="K395"/>
          <cell r="N395"/>
          <cell r="S395"/>
          <cell r="V395"/>
          <cell r="AE395"/>
          <cell r="AK395"/>
          <cell r="AN395"/>
          <cell r="AQ395"/>
          <cell r="AT395"/>
          <cell r="AW395"/>
          <cell r="AZ395"/>
          <cell r="BC395"/>
          <cell r="BD395">
            <v>19.940000000000001</v>
          </cell>
          <cell r="BE395">
            <v>37.5</v>
          </cell>
        </row>
        <row r="404">
          <cell r="K404"/>
          <cell r="N404"/>
          <cell r="S404"/>
          <cell r="V404"/>
          <cell r="AE404"/>
          <cell r="AK404"/>
          <cell r="AN404"/>
          <cell r="AQ404"/>
          <cell r="AT404"/>
          <cell r="AW404"/>
          <cell r="AZ404"/>
          <cell r="BC404"/>
          <cell r="BD404">
            <v>7.78</v>
          </cell>
          <cell r="BE404">
            <v>15.75</v>
          </cell>
        </row>
        <row r="411">
          <cell r="K411"/>
          <cell r="N411"/>
          <cell r="S411"/>
          <cell r="V411"/>
          <cell r="AE411"/>
          <cell r="AK411"/>
          <cell r="AN411"/>
          <cell r="AQ411"/>
          <cell r="AT411"/>
          <cell r="AW411"/>
          <cell r="AZ411"/>
          <cell r="BC411"/>
          <cell r="BD411">
            <v>42.06</v>
          </cell>
          <cell r="BE411">
            <v>90</v>
          </cell>
        </row>
        <row r="413">
          <cell r="K413"/>
          <cell r="N413"/>
          <cell r="S413"/>
          <cell r="V413"/>
          <cell r="AE413"/>
          <cell r="AK413"/>
          <cell r="AN413"/>
          <cell r="AQ413"/>
          <cell r="AT413"/>
          <cell r="AW413"/>
          <cell r="AZ413"/>
          <cell r="BC413"/>
          <cell r="BD413">
            <v>40.35</v>
          </cell>
          <cell r="BE413">
            <v>73.5</v>
          </cell>
        </row>
        <row r="416">
          <cell r="K416"/>
          <cell r="N416"/>
          <cell r="S416"/>
          <cell r="V416"/>
          <cell r="AE416"/>
          <cell r="AK416"/>
          <cell r="AN416"/>
          <cell r="AQ416"/>
          <cell r="AT416"/>
          <cell r="AW416"/>
          <cell r="AZ416"/>
          <cell r="BC416"/>
          <cell r="BD416">
            <v>98.880013575000007</v>
          </cell>
          <cell r="BE416">
            <v>157.5</v>
          </cell>
        </row>
        <row r="417">
          <cell r="K417"/>
          <cell r="N417"/>
          <cell r="S417"/>
          <cell r="V417"/>
          <cell r="AE417"/>
          <cell r="AK417"/>
          <cell r="AN417"/>
          <cell r="AQ417"/>
          <cell r="AT417"/>
          <cell r="AW417"/>
          <cell r="AZ417"/>
          <cell r="BC417"/>
          <cell r="BD417">
            <v>100</v>
          </cell>
          <cell r="BE417">
            <v>202.5</v>
          </cell>
        </row>
        <row r="420">
          <cell r="K420"/>
          <cell r="N420"/>
          <cell r="S420"/>
          <cell r="V420"/>
          <cell r="AE420"/>
          <cell r="AK420"/>
          <cell r="AN420"/>
          <cell r="AQ420"/>
          <cell r="AT420"/>
          <cell r="AW420"/>
          <cell r="AZ420"/>
          <cell r="BC420"/>
          <cell r="BD420">
            <v>45.81</v>
          </cell>
          <cell r="BE420">
            <v>75</v>
          </cell>
        </row>
        <row r="422">
          <cell r="K422"/>
          <cell r="N422"/>
          <cell r="S422"/>
          <cell r="V422"/>
          <cell r="AE422"/>
          <cell r="AK422"/>
          <cell r="AN422"/>
          <cell r="AQ422"/>
          <cell r="AT422"/>
          <cell r="AW422"/>
          <cell r="AZ422"/>
          <cell r="BC422"/>
          <cell r="BD422">
            <v>72.03</v>
          </cell>
          <cell r="BE422">
            <v>146.25</v>
          </cell>
        </row>
        <row r="425">
          <cell r="K425"/>
          <cell r="N425"/>
          <cell r="S425"/>
          <cell r="V425"/>
          <cell r="AE425"/>
          <cell r="AK425"/>
          <cell r="AN425"/>
          <cell r="AQ425"/>
          <cell r="AT425"/>
          <cell r="AW425"/>
          <cell r="AZ425"/>
          <cell r="BC425"/>
          <cell r="BD425">
            <v>34.61</v>
          </cell>
          <cell r="BE425">
            <v>63</v>
          </cell>
        </row>
        <row r="427">
          <cell r="K427"/>
          <cell r="N427"/>
          <cell r="S427"/>
          <cell r="V427"/>
          <cell r="AE427"/>
          <cell r="AK427"/>
          <cell r="AN427"/>
          <cell r="AQ427"/>
          <cell r="AT427"/>
          <cell r="AW427"/>
          <cell r="AZ427"/>
          <cell r="BC427"/>
          <cell r="BD427">
            <v>39.049999999999997</v>
          </cell>
          <cell r="BE427">
            <v>60</v>
          </cell>
        </row>
        <row r="432">
          <cell r="K432"/>
          <cell r="N432"/>
          <cell r="S432"/>
          <cell r="V432"/>
          <cell r="AE432"/>
          <cell r="AK432"/>
          <cell r="AN432"/>
          <cell r="AQ432"/>
          <cell r="AT432"/>
          <cell r="AW432"/>
          <cell r="AZ432"/>
          <cell r="BC432"/>
          <cell r="BD432">
            <v>100</v>
          </cell>
          <cell r="BE432">
            <v>232.5</v>
          </cell>
        </row>
        <row r="2905">
          <cell r="K2905"/>
          <cell r="N2905"/>
          <cell r="S2905"/>
          <cell r="V2905"/>
          <cell r="AE2905"/>
          <cell r="AK2905"/>
          <cell r="AN2905"/>
          <cell r="AQ2905"/>
          <cell r="AT2905"/>
          <cell r="AW2905"/>
          <cell r="AY2905">
            <v>160.02982159499996</v>
          </cell>
        </row>
        <row r="2920">
          <cell r="K2920"/>
          <cell r="N2920"/>
          <cell r="S2920"/>
          <cell r="V2920"/>
          <cell r="AE2920"/>
          <cell r="AK2920"/>
          <cell r="AN2920"/>
          <cell r="AQ2920"/>
          <cell r="AT2920"/>
          <cell r="AW2920"/>
        </row>
        <row r="2950">
          <cell r="K2950"/>
          <cell r="N2950"/>
          <cell r="S2950"/>
          <cell r="V2950"/>
          <cell r="AE2950"/>
          <cell r="AK2950"/>
          <cell r="AN2950"/>
          <cell r="AQ2950"/>
          <cell r="AT2950"/>
          <cell r="AW2950"/>
        </row>
        <row r="2954">
          <cell r="K2954"/>
          <cell r="M2954">
            <v>117.87</v>
          </cell>
          <cell r="N2954"/>
          <cell r="S2954"/>
          <cell r="V2954"/>
          <cell r="AE2954"/>
          <cell r="AK2954"/>
          <cell r="AN2954"/>
          <cell r="AQ2954"/>
          <cell r="AT2954"/>
          <cell r="AW2954"/>
        </row>
        <row r="2971">
          <cell r="K2971"/>
          <cell r="N2971"/>
          <cell r="S2971"/>
          <cell r="V2971"/>
          <cell r="AE2971"/>
          <cell r="AK2971"/>
          <cell r="AN2971"/>
          <cell r="AQ2971"/>
          <cell r="AT2971"/>
          <cell r="AW2971"/>
        </row>
        <row r="2982">
          <cell r="K2982"/>
          <cell r="N2982"/>
          <cell r="S2982"/>
          <cell r="V2982"/>
          <cell r="AE2982"/>
          <cell r="AK2982"/>
          <cell r="AN2982"/>
          <cell r="AQ2982"/>
          <cell r="AT2982"/>
          <cell r="AW2982"/>
        </row>
        <row r="2993">
          <cell r="K2993"/>
          <cell r="N2993"/>
          <cell r="S2993"/>
          <cell r="V2993"/>
          <cell r="AE2993"/>
          <cell r="AK2993"/>
          <cell r="AN2993"/>
          <cell r="AQ2993"/>
          <cell r="AT2993"/>
          <cell r="AW2993"/>
        </row>
        <row r="3004">
          <cell r="K3004"/>
          <cell r="N3004"/>
          <cell r="S3004"/>
          <cell r="V3004"/>
          <cell r="AE3004"/>
          <cell r="AK3004"/>
          <cell r="AN3004"/>
          <cell r="AQ3004"/>
          <cell r="AT3004"/>
          <cell r="AW3004"/>
        </row>
        <row r="3006">
          <cell r="K3006"/>
          <cell r="N3006"/>
          <cell r="S3006"/>
          <cell r="V3006"/>
          <cell r="AE3006"/>
          <cell r="AK3006"/>
          <cell r="AN3006"/>
          <cell r="AQ3006"/>
          <cell r="AT3006"/>
          <cell r="AW3006"/>
          <cell r="AZ3006"/>
          <cell r="BC3006"/>
        </row>
        <row r="3050">
          <cell r="K3050"/>
          <cell r="N3050"/>
          <cell r="S3050"/>
          <cell r="V3050"/>
          <cell r="AE3050"/>
          <cell r="AK3050"/>
          <cell r="AN3050"/>
          <cell r="AQ3050"/>
          <cell r="AT3050"/>
          <cell r="AW3050"/>
          <cell r="AZ3050"/>
          <cell r="BC3050"/>
        </row>
        <row r="3051">
          <cell r="K3051"/>
          <cell r="N3051"/>
          <cell r="S3051"/>
          <cell r="V3051"/>
          <cell r="AE3051"/>
          <cell r="AK3051"/>
          <cell r="AN3051"/>
          <cell r="AQ3051"/>
          <cell r="AT3051"/>
          <cell r="AW3051"/>
          <cell r="AZ3051"/>
          <cell r="BC3051"/>
        </row>
        <row r="3052">
          <cell r="K3052"/>
          <cell r="N3052"/>
          <cell r="S3052"/>
          <cell r="V3052"/>
          <cell r="AE3052"/>
          <cell r="AK3052"/>
          <cell r="AN3052"/>
          <cell r="AQ3052"/>
          <cell r="AT3052"/>
          <cell r="AW3052"/>
          <cell r="AZ3052"/>
          <cell r="BC3052"/>
        </row>
        <row r="3053">
          <cell r="K3053"/>
          <cell r="N3053"/>
          <cell r="S3053"/>
          <cell r="V3053"/>
          <cell r="AE3053"/>
          <cell r="AK3053"/>
          <cell r="AN3053"/>
          <cell r="AQ3053"/>
          <cell r="AT3053"/>
          <cell r="AW3053"/>
          <cell r="AZ3053"/>
          <cell r="BC3053"/>
        </row>
        <row r="3054">
          <cell r="K3054"/>
          <cell r="N3054"/>
          <cell r="S3054"/>
          <cell r="V3054"/>
          <cell r="AE3054"/>
          <cell r="AK3054"/>
          <cell r="AN3054"/>
          <cell r="AQ3054"/>
          <cell r="AT3054"/>
          <cell r="AW3054"/>
          <cell r="AZ3054"/>
          <cell r="BC3054"/>
        </row>
        <row r="3055">
          <cell r="K3055"/>
          <cell r="N3055"/>
          <cell r="S3055"/>
          <cell r="V3055"/>
          <cell r="AE3055"/>
          <cell r="AK3055"/>
          <cell r="AN3055"/>
          <cell r="AQ3055"/>
          <cell r="AT3055"/>
          <cell r="AW3055"/>
          <cell r="AZ3055"/>
          <cell r="BC3055"/>
        </row>
        <row r="3056">
          <cell r="K3056"/>
          <cell r="N3056"/>
          <cell r="S3056"/>
          <cell r="V3056"/>
          <cell r="AD3056">
            <v>86.25</v>
          </cell>
          <cell r="AE3056"/>
          <cell r="AK3056"/>
          <cell r="AN3056"/>
          <cell r="AQ3056"/>
          <cell r="AT3056"/>
          <cell r="AW3056"/>
          <cell r="AZ3056"/>
          <cell r="BC3056"/>
        </row>
        <row r="3057">
          <cell r="K3057"/>
          <cell r="N3057"/>
          <cell r="S3057"/>
          <cell r="V3057"/>
          <cell r="AD3057">
            <v>78.75</v>
          </cell>
          <cell r="AE3057"/>
          <cell r="AK3057"/>
          <cell r="AN3057"/>
          <cell r="AQ3057"/>
          <cell r="AT3057"/>
          <cell r="AW3057"/>
          <cell r="AZ3057"/>
          <cell r="BC3057"/>
        </row>
        <row r="3058">
          <cell r="K3058"/>
          <cell r="N3058"/>
          <cell r="S3058"/>
          <cell r="V3058"/>
          <cell r="AD3058"/>
          <cell r="AE3058"/>
          <cell r="AK3058"/>
          <cell r="AN3058"/>
          <cell r="AQ3058"/>
          <cell r="AT3058"/>
          <cell r="AW3058"/>
          <cell r="AZ3058"/>
          <cell r="BC3058"/>
        </row>
        <row r="3059">
          <cell r="K3059"/>
          <cell r="N3059"/>
          <cell r="S3059"/>
          <cell r="V3059"/>
          <cell r="AD3059"/>
          <cell r="AE3059"/>
          <cell r="AK3059"/>
          <cell r="AN3059"/>
          <cell r="AQ3059"/>
          <cell r="AT3059"/>
          <cell r="AW3059"/>
          <cell r="AZ3059"/>
          <cell r="BC3059"/>
        </row>
        <row r="3062">
          <cell r="K3062"/>
          <cell r="N3062"/>
          <cell r="S3062"/>
          <cell r="V3062"/>
          <cell r="AE3062"/>
          <cell r="AK3062"/>
          <cell r="AN3062"/>
          <cell r="AQ3062"/>
          <cell r="AT3062"/>
          <cell r="AW3062"/>
          <cell r="AZ3062"/>
          <cell r="BC3062"/>
        </row>
        <row r="3075">
          <cell r="K3075"/>
          <cell r="N3075"/>
          <cell r="S3075"/>
          <cell r="V3075"/>
          <cell r="AE3075"/>
          <cell r="AK3075"/>
          <cell r="AN3075"/>
          <cell r="AQ3075"/>
          <cell r="AT3075"/>
          <cell r="AW3075"/>
          <cell r="AZ3075"/>
          <cell r="BC3075"/>
        </row>
        <row r="3076">
          <cell r="K3076"/>
          <cell r="N3076"/>
          <cell r="S3076"/>
          <cell r="V3076"/>
          <cell r="AE3076"/>
          <cell r="AK3076"/>
          <cell r="AN3076"/>
          <cell r="AQ3076"/>
          <cell r="AT3076"/>
          <cell r="AW3076"/>
          <cell r="AZ3076"/>
          <cell r="BC3076"/>
        </row>
        <row r="3077">
          <cell r="K3077"/>
          <cell r="N3077"/>
          <cell r="S3077"/>
          <cell r="V3077"/>
          <cell r="AE3077"/>
          <cell r="AK3077"/>
          <cell r="AN3077"/>
          <cell r="AQ3077"/>
          <cell r="AT3077"/>
          <cell r="AW3077"/>
          <cell r="AZ3077"/>
          <cell r="BC3077"/>
        </row>
        <row r="3078">
          <cell r="K3078"/>
          <cell r="N3078"/>
          <cell r="S3078"/>
          <cell r="V3078"/>
          <cell r="AE3078"/>
          <cell r="AK3078"/>
          <cell r="AN3078"/>
          <cell r="AQ3078"/>
          <cell r="AT3078"/>
          <cell r="AW3078"/>
          <cell r="AZ3078"/>
          <cell r="BC3078"/>
        </row>
        <row r="3079">
          <cell r="K3079"/>
          <cell r="N3079"/>
          <cell r="S3079"/>
          <cell r="V3079"/>
          <cell r="AE3079"/>
          <cell r="AK3079"/>
          <cell r="AN3079"/>
          <cell r="AQ3079"/>
          <cell r="AT3079"/>
          <cell r="AW3079"/>
          <cell r="AZ3079"/>
          <cell r="BC3079"/>
        </row>
        <row r="3080">
          <cell r="K3080"/>
          <cell r="N3080"/>
          <cell r="S3080"/>
          <cell r="V3080"/>
          <cell r="AE3080"/>
          <cell r="AK3080"/>
          <cell r="AN3080"/>
          <cell r="AQ3080"/>
          <cell r="AT3080"/>
          <cell r="AW3080"/>
          <cell r="AZ3080"/>
          <cell r="BC3080"/>
        </row>
        <row r="3081">
          <cell r="K3081"/>
          <cell r="N3081"/>
          <cell r="S3081"/>
          <cell r="V3081"/>
          <cell r="AE3081"/>
          <cell r="AK3081"/>
          <cell r="AN3081"/>
          <cell r="AQ3081"/>
          <cell r="AT3081"/>
          <cell r="AW3081"/>
          <cell r="AZ3081"/>
          <cell r="BC3081"/>
        </row>
        <row r="3082">
          <cell r="K3082"/>
          <cell r="N3082"/>
          <cell r="S3082"/>
          <cell r="V3082"/>
          <cell r="AE3082"/>
          <cell r="AK3082"/>
          <cell r="AN3082"/>
          <cell r="AQ3082"/>
          <cell r="AT3082"/>
          <cell r="AW3082"/>
          <cell r="AZ3082"/>
          <cell r="BC3082"/>
        </row>
        <row r="3083">
          <cell r="K3083"/>
          <cell r="N3083"/>
          <cell r="S3083"/>
          <cell r="V3083"/>
          <cell r="AE3083"/>
          <cell r="AK3083"/>
          <cell r="AN3083"/>
          <cell r="AQ3083"/>
          <cell r="AT3083"/>
          <cell r="AW3083"/>
          <cell r="AZ3083"/>
          <cell r="BC3083"/>
        </row>
        <row r="3084">
          <cell r="K3084"/>
          <cell r="N3084"/>
          <cell r="S3084"/>
          <cell r="V3084"/>
          <cell r="AE3084"/>
          <cell r="AK3084"/>
          <cell r="AN3084"/>
          <cell r="AQ3084"/>
          <cell r="AT3084"/>
          <cell r="AW3084"/>
          <cell r="AZ3084"/>
          <cell r="BC3084"/>
        </row>
        <row r="3085">
          <cell r="K3085"/>
          <cell r="N3085"/>
          <cell r="S3085"/>
          <cell r="V3085"/>
          <cell r="AE3085"/>
          <cell r="AK3085"/>
          <cell r="AN3085"/>
          <cell r="AQ3085"/>
          <cell r="AT3085"/>
          <cell r="AW3085"/>
          <cell r="AZ3085"/>
          <cell r="BC3085"/>
        </row>
        <row r="3086">
          <cell r="K3086"/>
          <cell r="N3086"/>
          <cell r="S3086"/>
          <cell r="V3086"/>
          <cell r="AE3086"/>
          <cell r="AK3086"/>
          <cell r="AN3086"/>
          <cell r="AQ3086"/>
          <cell r="AT3086"/>
          <cell r="AW3086"/>
          <cell r="AZ3086"/>
          <cell r="BC3086"/>
        </row>
        <row r="3088">
          <cell r="K3088"/>
          <cell r="N3088"/>
          <cell r="S3088"/>
          <cell r="V3088"/>
          <cell r="AE3088"/>
          <cell r="AK3088"/>
          <cell r="AN3088"/>
          <cell r="AQ3088"/>
          <cell r="AT3088"/>
          <cell r="AW3088"/>
          <cell r="AZ3088"/>
          <cell r="BC3088"/>
        </row>
        <row r="3089">
          <cell r="K3089"/>
          <cell r="N3089"/>
          <cell r="S3089"/>
          <cell r="V3089"/>
          <cell r="AE3089"/>
          <cell r="AK3089"/>
          <cell r="AN3089"/>
          <cell r="AQ3089"/>
          <cell r="AT3089"/>
          <cell r="AW3089"/>
          <cell r="AZ3089"/>
          <cell r="BC3089"/>
        </row>
        <row r="3090">
          <cell r="K3090"/>
          <cell r="N3090"/>
          <cell r="S3090"/>
          <cell r="V3090"/>
          <cell r="AE3090"/>
          <cell r="AK3090"/>
          <cell r="AN3090"/>
          <cell r="AQ3090"/>
          <cell r="AT3090"/>
          <cell r="AW3090"/>
          <cell r="AZ3090"/>
          <cell r="BC3090"/>
        </row>
        <row r="3091">
          <cell r="K3091"/>
          <cell r="N3091"/>
          <cell r="S3091"/>
          <cell r="V3091"/>
          <cell r="AE3091"/>
          <cell r="AK3091"/>
          <cell r="AN3091"/>
          <cell r="AQ3091"/>
          <cell r="AT3091"/>
          <cell r="AW3091"/>
          <cell r="AZ3091"/>
          <cell r="BC3091"/>
        </row>
        <row r="3092">
          <cell r="K3092"/>
          <cell r="N3092"/>
          <cell r="S3092"/>
          <cell r="V3092"/>
          <cell r="AE3092"/>
          <cell r="AK3092"/>
          <cell r="AN3092"/>
          <cell r="AQ3092"/>
          <cell r="AT3092"/>
          <cell r="AW3092"/>
          <cell r="AZ3092"/>
          <cell r="BC3092"/>
        </row>
        <row r="3093">
          <cell r="K3093"/>
          <cell r="N3093"/>
          <cell r="S3093"/>
          <cell r="V3093"/>
          <cell r="AE3093"/>
          <cell r="AK3093"/>
          <cell r="AN3093"/>
          <cell r="AQ3093"/>
          <cell r="AT3093"/>
          <cell r="AW3093"/>
          <cell r="AZ3093"/>
          <cell r="BC3093"/>
        </row>
        <row r="3094">
          <cell r="K3094"/>
          <cell r="N3094"/>
          <cell r="S3094"/>
          <cell r="V3094"/>
          <cell r="AE3094"/>
          <cell r="AK3094"/>
          <cell r="AN3094"/>
          <cell r="AQ3094"/>
          <cell r="AT3094"/>
          <cell r="AW3094"/>
          <cell r="AZ3094"/>
          <cell r="BC3094"/>
          <cell r="BD3094">
            <v>178</v>
          </cell>
          <cell r="BE3094">
            <v>267</v>
          </cell>
        </row>
        <row r="3182">
          <cell r="K3182"/>
          <cell r="N3182"/>
          <cell r="S3182"/>
          <cell r="V3182"/>
          <cell r="AE3182"/>
          <cell r="AK3182"/>
          <cell r="AN3182"/>
          <cell r="AQ3182"/>
          <cell r="AT3182"/>
          <cell r="AW3182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82"/>
  <sheetViews>
    <sheetView tabSelected="1" zoomScaleNormal="100" workbookViewId="0">
      <pane ySplit="9" topLeftCell="A10" activePane="bottomLeft" state="frozen"/>
      <selection pane="bottomLeft" activeCell="C22" sqref="C22"/>
    </sheetView>
  </sheetViews>
  <sheetFormatPr defaultRowHeight="15" x14ac:dyDescent="0.25"/>
  <cols>
    <col min="1" max="1" width="12.42578125" customWidth="1"/>
    <col min="2" max="2" width="56.5703125" customWidth="1"/>
    <col min="3" max="3" width="38.5703125" bestFit="1" customWidth="1"/>
    <col min="4" max="4" width="11.7109375" style="3" bestFit="1" customWidth="1"/>
    <col min="5" max="5" width="10.7109375" style="4" bestFit="1" customWidth="1"/>
    <col min="6" max="6" width="0.42578125" customWidth="1"/>
    <col min="7" max="7" width="13.7109375" style="4" customWidth="1"/>
    <col min="8" max="8" width="18" style="4" customWidth="1"/>
    <col min="9" max="9" width="0.42578125" style="4" customWidth="1"/>
    <col min="10" max="10" width="11.7109375" style="4" customWidth="1"/>
    <col min="11" max="11" width="11.140625" style="4" customWidth="1"/>
    <col min="12" max="12" width="0.42578125" style="4" customWidth="1"/>
    <col min="13" max="13" width="22.28515625" style="4" customWidth="1"/>
    <col min="14" max="14" width="8.85546875" style="4" customWidth="1"/>
    <col min="15" max="15" width="0.42578125" style="4" customWidth="1"/>
    <col min="16" max="16" width="11.7109375" style="4" customWidth="1"/>
    <col min="17" max="17" width="12.85546875" style="4" customWidth="1"/>
    <col min="18" max="18" width="11" style="4" customWidth="1"/>
    <col min="19" max="19" width="0.42578125" style="4" customWidth="1"/>
    <col min="20" max="20" width="18.28515625" style="4" customWidth="1"/>
    <col min="21" max="21" width="13.140625" style="4" customWidth="1"/>
    <col min="22" max="22" width="0.42578125" style="4" customWidth="1"/>
    <col min="23" max="23" width="11.7109375" style="4" customWidth="1"/>
    <col min="24" max="24" width="9.5703125" style="4" customWidth="1"/>
    <col min="25" max="25" width="0.42578125" style="4" customWidth="1"/>
    <col min="26" max="26" width="12.42578125" style="4" customWidth="1"/>
    <col min="27" max="27" width="11.28515625" style="4" customWidth="1"/>
    <col min="28" max="28" width="0.42578125" style="4" customWidth="1"/>
    <col min="29" max="29" width="11.42578125" style="4" customWidth="1"/>
    <col min="30" max="30" width="13.140625" style="4" customWidth="1"/>
    <col min="31" max="31" width="0.42578125" style="4" customWidth="1"/>
    <col min="32" max="32" width="10.140625" style="4" customWidth="1"/>
    <col min="33" max="33" width="9.7109375" style="4" customWidth="1"/>
    <col min="34" max="34" width="0.42578125" style="4" customWidth="1"/>
    <col min="35" max="35" width="14.5703125" style="4" customWidth="1"/>
    <col min="36" max="36" width="10.5703125" style="4" customWidth="1"/>
    <col min="37" max="37" width="0.42578125" style="4" customWidth="1"/>
    <col min="38" max="39" width="10.85546875" style="4" bestFit="1" customWidth="1"/>
    <col min="40" max="40" width="12.28515625" style="4" customWidth="1"/>
    <col min="41" max="41" width="0.42578125" style="4" customWidth="1"/>
    <col min="42" max="42" width="12.28515625" style="4" customWidth="1"/>
    <col min="43" max="43" width="13.140625" style="4" customWidth="1"/>
    <col min="44" max="44" width="0.42578125" style="4" customWidth="1"/>
    <col min="45" max="45" width="15.140625" style="4" customWidth="1"/>
    <col min="46" max="46" width="14.5703125" style="4" customWidth="1"/>
    <col min="47" max="47" width="0.42578125" style="4" customWidth="1"/>
    <col min="48" max="48" width="17.28515625" style="4" customWidth="1"/>
    <col min="49" max="49" width="15.5703125" style="4" customWidth="1"/>
  </cols>
  <sheetData>
    <row r="1" spans="1:49" x14ac:dyDescent="0.25">
      <c r="A1" s="1" t="s">
        <v>0</v>
      </c>
      <c r="C1" s="2"/>
      <c r="F1" s="5"/>
      <c r="G1" s="6"/>
      <c r="H1" s="6"/>
      <c r="I1" s="6"/>
    </row>
    <row r="2" spans="1:49" x14ac:dyDescent="0.25">
      <c r="A2" s="1" t="s">
        <v>1</v>
      </c>
      <c r="C2" s="2"/>
      <c r="F2" s="5"/>
      <c r="G2" s="6"/>
      <c r="H2" s="6"/>
      <c r="I2" s="6"/>
    </row>
    <row r="3" spans="1:49" x14ac:dyDescent="0.25">
      <c r="A3" s="1" t="s">
        <v>2</v>
      </c>
      <c r="C3" s="2"/>
      <c r="F3" s="5"/>
      <c r="G3" s="6"/>
      <c r="H3" s="6"/>
      <c r="I3" s="6"/>
    </row>
    <row r="4" spans="1:49" x14ac:dyDescent="0.25">
      <c r="A4" s="74" t="s">
        <v>428</v>
      </c>
      <c r="B4" s="75"/>
      <c r="C4" s="2"/>
      <c r="F4" s="5"/>
      <c r="G4" s="6"/>
      <c r="H4" s="6"/>
      <c r="I4" s="6"/>
    </row>
    <row r="5" spans="1:49" x14ac:dyDescent="0.25">
      <c r="A5" s="74" t="s">
        <v>429</v>
      </c>
      <c r="B5" s="75"/>
      <c r="C5" s="2"/>
      <c r="F5" s="5"/>
      <c r="G5" s="6"/>
      <c r="H5" s="6"/>
      <c r="I5" s="6"/>
    </row>
    <row r="6" spans="1:49" ht="15.75" thickBot="1" x14ac:dyDescent="0.3">
      <c r="B6" s="1"/>
      <c r="C6" s="2"/>
      <c r="F6" s="5"/>
      <c r="G6" s="6"/>
      <c r="H6" s="6"/>
      <c r="I6" s="6"/>
    </row>
    <row r="7" spans="1:49" ht="15.75" thickBot="1" x14ac:dyDescent="0.3">
      <c r="B7" s="2"/>
      <c r="D7" s="7"/>
      <c r="E7" s="6"/>
      <c r="F7" s="8"/>
      <c r="G7" s="81">
        <v>0.7</v>
      </c>
      <c r="H7" s="82"/>
      <c r="I7" s="9"/>
      <c r="J7" s="78" t="s">
        <v>3</v>
      </c>
      <c r="K7" s="79"/>
      <c r="L7" s="10"/>
      <c r="M7" s="78" t="s">
        <v>4</v>
      </c>
      <c r="N7" s="79"/>
      <c r="O7" s="11"/>
      <c r="P7" s="83" t="s">
        <v>5</v>
      </c>
      <c r="Q7" s="84"/>
      <c r="R7" s="85"/>
      <c r="S7" s="11"/>
      <c r="T7" s="78" t="s">
        <v>6</v>
      </c>
      <c r="U7" s="79"/>
      <c r="V7" s="11"/>
      <c r="W7" s="78" t="s">
        <v>7</v>
      </c>
      <c r="X7" s="80"/>
      <c r="Y7" s="13"/>
      <c r="Z7" s="78" t="s">
        <v>8</v>
      </c>
      <c r="AA7" s="79"/>
      <c r="AB7" s="11"/>
      <c r="AC7" s="78" t="s">
        <v>9</v>
      </c>
      <c r="AD7" s="79"/>
      <c r="AE7" s="11"/>
      <c r="AF7" s="86" t="s">
        <v>10</v>
      </c>
      <c r="AG7" s="87"/>
      <c r="AH7" s="14"/>
      <c r="AI7" s="78" t="s">
        <v>11</v>
      </c>
      <c r="AJ7" s="79"/>
      <c r="AK7" s="12"/>
      <c r="AL7" s="88" t="s">
        <v>427</v>
      </c>
      <c r="AM7" s="89"/>
      <c r="AN7" s="89"/>
      <c r="AO7" s="72"/>
      <c r="AP7" s="78" t="s">
        <v>12</v>
      </c>
      <c r="AQ7" s="79"/>
      <c r="AR7" s="10"/>
      <c r="AS7" s="78" t="s">
        <v>13</v>
      </c>
      <c r="AT7" s="79"/>
      <c r="AU7" s="15"/>
      <c r="AV7" s="78" t="s">
        <v>14</v>
      </c>
      <c r="AW7" s="79"/>
    </row>
    <row r="8" spans="1:49" ht="75.75" thickBot="1" x14ac:dyDescent="0.3">
      <c r="A8" s="16" t="s">
        <v>15</v>
      </c>
      <c r="B8" s="17" t="s">
        <v>16</v>
      </c>
      <c r="C8" s="17" t="s">
        <v>17</v>
      </c>
      <c r="D8" s="18" t="s">
        <v>18</v>
      </c>
      <c r="E8" s="19" t="s">
        <v>19</v>
      </c>
      <c r="F8" s="20"/>
      <c r="G8" s="21" t="s">
        <v>20</v>
      </c>
      <c r="H8" s="21" t="s">
        <v>21</v>
      </c>
      <c r="I8" s="22"/>
      <c r="J8" s="21" t="s">
        <v>418</v>
      </c>
      <c r="K8" s="23" t="s">
        <v>22</v>
      </c>
      <c r="L8" s="24"/>
      <c r="M8" s="21" t="s">
        <v>416</v>
      </c>
      <c r="N8" s="21" t="s">
        <v>23</v>
      </c>
      <c r="O8" s="22"/>
      <c r="P8" s="21" t="s">
        <v>417</v>
      </c>
      <c r="Q8" s="73" t="s">
        <v>419</v>
      </c>
      <c r="R8" s="23" t="s">
        <v>24</v>
      </c>
      <c r="S8" s="25"/>
      <c r="T8" s="21" t="s">
        <v>25</v>
      </c>
      <c r="U8" s="21" t="s">
        <v>26</v>
      </c>
      <c r="V8" s="22"/>
      <c r="W8" s="21" t="s">
        <v>420</v>
      </c>
      <c r="X8" s="21" t="s">
        <v>27</v>
      </c>
      <c r="Y8" s="22"/>
      <c r="Z8" s="21" t="s">
        <v>421</v>
      </c>
      <c r="AA8" s="23" t="s">
        <v>28</v>
      </c>
      <c r="AB8" s="25"/>
      <c r="AC8" s="21" t="s">
        <v>422</v>
      </c>
      <c r="AD8" s="21" t="s">
        <v>29</v>
      </c>
      <c r="AE8" s="22"/>
      <c r="AF8" s="21" t="s">
        <v>423</v>
      </c>
      <c r="AG8" s="23" t="s">
        <v>30</v>
      </c>
      <c r="AH8" s="25"/>
      <c r="AI8" s="21" t="s">
        <v>31</v>
      </c>
      <c r="AJ8" s="21" t="s">
        <v>32</v>
      </c>
      <c r="AK8" s="22"/>
      <c r="AL8" s="76" t="s">
        <v>424</v>
      </c>
      <c r="AM8" s="77" t="s">
        <v>425</v>
      </c>
      <c r="AN8" s="77" t="s">
        <v>426</v>
      </c>
      <c r="AO8" s="22"/>
      <c r="AP8" s="21" t="s">
        <v>33</v>
      </c>
      <c r="AQ8" s="21" t="s">
        <v>34</v>
      </c>
      <c r="AR8" s="26"/>
      <c r="AS8" s="21" t="s">
        <v>35</v>
      </c>
      <c r="AT8" s="19" t="s">
        <v>36</v>
      </c>
      <c r="AU8" s="26"/>
      <c r="AV8" s="21" t="s">
        <v>35</v>
      </c>
      <c r="AW8" s="19" t="s">
        <v>36</v>
      </c>
    </row>
    <row r="9" spans="1:49" ht="15.75" thickBot="1" x14ac:dyDescent="0.3">
      <c r="A9" s="27" t="s">
        <v>37</v>
      </c>
      <c r="B9" s="28"/>
      <c r="C9" s="17"/>
      <c r="D9" s="18"/>
      <c r="E9" s="19"/>
      <c r="F9" s="29"/>
      <c r="G9" s="30"/>
      <c r="H9" s="21"/>
      <c r="I9" s="22"/>
      <c r="J9" s="21"/>
      <c r="K9" s="23"/>
      <c r="L9" s="24"/>
      <c r="M9" s="21"/>
      <c r="N9" s="21"/>
      <c r="O9" s="22"/>
      <c r="P9" s="21"/>
      <c r="Q9" s="21"/>
      <c r="R9" s="23"/>
      <c r="S9" s="25"/>
      <c r="T9" s="21"/>
      <c r="U9" s="21"/>
      <c r="V9" s="22"/>
      <c r="W9" s="21"/>
      <c r="X9" s="21"/>
      <c r="Y9" s="22"/>
      <c r="Z9" s="21"/>
      <c r="AA9" s="23"/>
      <c r="AB9" s="25"/>
      <c r="AC9" s="21"/>
      <c r="AD9" s="21"/>
      <c r="AE9" s="22"/>
      <c r="AF9" s="21"/>
      <c r="AG9" s="23"/>
      <c r="AH9" s="25"/>
      <c r="AI9" s="21"/>
      <c r="AJ9" s="19"/>
      <c r="AK9" s="31"/>
      <c r="AL9" s="30"/>
      <c r="AM9" s="21"/>
      <c r="AN9" s="21"/>
      <c r="AO9" s="22"/>
      <c r="AP9" s="21"/>
      <c r="AQ9" s="21"/>
      <c r="AR9" s="26"/>
      <c r="AS9" s="21"/>
      <c r="AT9" s="21"/>
      <c r="AU9" s="26"/>
      <c r="AV9" s="21"/>
      <c r="AW9" s="19"/>
    </row>
    <row r="10" spans="1:49" ht="15.75" thickBot="1" x14ac:dyDescent="0.3">
      <c r="A10" s="32" t="s">
        <v>38</v>
      </c>
      <c r="B10" s="33"/>
      <c r="C10" s="34"/>
      <c r="D10" s="35"/>
      <c r="E10" s="36"/>
      <c r="F10" s="29"/>
      <c r="G10" s="37"/>
      <c r="H10" s="38"/>
      <c r="I10" s="39"/>
      <c r="J10" s="38"/>
      <c r="K10" s="40"/>
      <c r="L10" s="41"/>
      <c r="M10" s="38"/>
      <c r="N10" s="38"/>
      <c r="O10" s="39"/>
      <c r="P10" s="38"/>
      <c r="Q10" s="38"/>
      <c r="R10" s="40"/>
      <c r="S10" s="42"/>
      <c r="T10" s="38"/>
      <c r="U10" s="38"/>
      <c r="V10" s="39"/>
      <c r="W10" s="38"/>
      <c r="X10" s="38"/>
      <c r="Y10" s="39"/>
      <c r="Z10" s="38"/>
      <c r="AA10" s="40"/>
      <c r="AB10" s="42"/>
      <c r="AC10" s="38"/>
      <c r="AD10" s="38"/>
      <c r="AE10" s="39"/>
      <c r="AF10" s="38"/>
      <c r="AG10" s="40"/>
      <c r="AH10" s="42"/>
      <c r="AI10" s="38"/>
      <c r="AJ10" s="36"/>
      <c r="AK10" s="31"/>
      <c r="AL10" s="37"/>
      <c r="AM10" s="38"/>
      <c r="AN10" s="38"/>
      <c r="AO10" s="39"/>
      <c r="AP10" s="38"/>
      <c r="AQ10" s="38"/>
      <c r="AR10" s="43"/>
      <c r="AS10" s="38"/>
      <c r="AT10" s="38"/>
      <c r="AU10" s="43"/>
      <c r="AV10" s="38"/>
      <c r="AW10" s="36"/>
    </row>
    <row r="11" spans="1:49" x14ac:dyDescent="0.25">
      <c r="A11" s="3" t="s">
        <v>39</v>
      </c>
      <c r="B11" s="1" t="s">
        <v>40</v>
      </c>
      <c r="C11" t="s">
        <v>41</v>
      </c>
      <c r="D11" s="3">
        <v>90832</v>
      </c>
      <c r="E11" s="4">
        <v>134</v>
      </c>
      <c r="F11" s="44"/>
      <c r="H11" s="6">
        <f>E11*0.7</f>
        <v>93.8</v>
      </c>
      <c r="I11" s="12"/>
      <c r="K11" s="4">
        <v>75.709999999999994</v>
      </c>
      <c r="L11" s="12"/>
      <c r="N11" s="4">
        <v>80.150000000000006</v>
      </c>
      <c r="O11" s="12"/>
      <c r="R11" s="4">
        <v>49.85</v>
      </c>
      <c r="S11" s="12"/>
      <c r="U11" s="4">
        <v>88.84</v>
      </c>
      <c r="V11" s="12"/>
      <c r="X11" s="4">
        <v>73.510000000000005</v>
      </c>
      <c r="Y11" s="12"/>
      <c r="AA11" s="4">
        <v>88.84</v>
      </c>
      <c r="AB11" s="12"/>
      <c r="AD11" s="4">
        <v>76.709999999999994</v>
      </c>
      <c r="AE11" s="12"/>
      <c r="AG11" s="4">
        <v>76.709999999999994</v>
      </c>
      <c r="AH11" s="12"/>
      <c r="AJ11" s="4">
        <v>76.709999999999994</v>
      </c>
      <c r="AK11" s="12"/>
      <c r="AM11" s="4">
        <v>54.25</v>
      </c>
      <c r="AN11" s="4">
        <v>70.45</v>
      </c>
      <c r="AO11" s="12"/>
      <c r="AQ11" s="4">
        <v>83</v>
      </c>
      <c r="AR11" s="12"/>
      <c r="AU11" s="12"/>
      <c r="AV11" s="6">
        <f t="shared" ref="AV11:AV16" si="0">MIN(K11:AQ11)</f>
        <v>49.85</v>
      </c>
      <c r="AW11" s="6">
        <f t="shared" ref="AW11:AW16" si="1">MAX(K11:AQ11)</f>
        <v>88.84</v>
      </c>
    </row>
    <row r="12" spans="1:49" x14ac:dyDescent="0.25">
      <c r="A12" s="3" t="s">
        <v>39</v>
      </c>
      <c r="B12" s="1" t="s">
        <v>42</v>
      </c>
      <c r="C12" t="s">
        <v>41</v>
      </c>
      <c r="D12" s="3">
        <v>90834</v>
      </c>
      <c r="E12" s="4">
        <v>206</v>
      </c>
      <c r="F12" s="44"/>
      <c r="H12" s="4">
        <f>E12*0.7</f>
        <v>144.19999999999999</v>
      </c>
      <c r="I12" s="12"/>
      <c r="K12" s="4">
        <v>113.56</v>
      </c>
      <c r="L12" s="12"/>
      <c r="N12" s="4">
        <v>106.28</v>
      </c>
      <c r="O12" s="12"/>
      <c r="R12" s="4">
        <v>73</v>
      </c>
      <c r="S12" s="12"/>
      <c r="U12" s="4">
        <v>117.51</v>
      </c>
      <c r="V12" s="12"/>
      <c r="X12" s="4">
        <v>98.02</v>
      </c>
      <c r="Y12" s="12"/>
      <c r="AA12" s="4">
        <v>117.51</v>
      </c>
      <c r="AB12" s="12"/>
      <c r="AD12" s="4">
        <v>102.28</v>
      </c>
      <c r="AE12" s="12"/>
      <c r="AG12" s="4">
        <v>102.28</v>
      </c>
      <c r="AH12" s="12"/>
      <c r="AJ12" s="4">
        <v>102.28</v>
      </c>
      <c r="AK12" s="12"/>
      <c r="AM12" s="4">
        <v>71.680000000000007</v>
      </c>
      <c r="AN12" s="4">
        <v>93.09</v>
      </c>
      <c r="AO12" s="12"/>
      <c r="AQ12" s="4">
        <v>69</v>
      </c>
      <c r="AR12" s="12"/>
      <c r="AU12" s="12"/>
      <c r="AV12" s="6">
        <f t="shared" si="0"/>
        <v>69</v>
      </c>
      <c r="AW12" s="6">
        <f t="shared" si="1"/>
        <v>117.51</v>
      </c>
    </row>
    <row r="13" spans="1:49" x14ac:dyDescent="0.25">
      <c r="A13" s="3" t="s">
        <v>39</v>
      </c>
      <c r="B13" s="1" t="s">
        <v>43</v>
      </c>
      <c r="C13" t="s">
        <v>41</v>
      </c>
      <c r="D13" s="3">
        <v>90837</v>
      </c>
      <c r="E13" s="4">
        <v>247</v>
      </c>
      <c r="F13" s="44"/>
      <c r="H13" s="4">
        <f t="shared" ref="H13:H22" si="2">E13*0.7</f>
        <v>172.89999999999998</v>
      </c>
      <c r="I13" s="12"/>
      <c r="K13" s="4">
        <v>142.06</v>
      </c>
      <c r="L13" s="12"/>
      <c r="N13" s="4">
        <v>114.84</v>
      </c>
      <c r="O13" s="12"/>
      <c r="R13" s="4">
        <v>79</v>
      </c>
      <c r="S13" s="12"/>
      <c r="U13" s="4">
        <v>173.43</v>
      </c>
      <c r="V13" s="12"/>
      <c r="X13" s="4">
        <v>146.65</v>
      </c>
      <c r="Y13" s="12"/>
      <c r="AA13" s="4">
        <v>173.43</v>
      </c>
      <c r="AB13" s="12"/>
      <c r="AD13" s="4">
        <v>153.02000000000001</v>
      </c>
      <c r="AE13" s="12"/>
      <c r="AG13" s="4">
        <v>153.02000000000001</v>
      </c>
      <c r="AH13" s="12"/>
      <c r="AJ13" s="4">
        <v>153.02000000000001</v>
      </c>
      <c r="AK13" s="12"/>
      <c r="AM13" s="4">
        <v>123.46</v>
      </c>
      <c r="AN13" s="4">
        <v>137.16999999999999</v>
      </c>
      <c r="AO13" s="12"/>
      <c r="AQ13" s="4">
        <v>83</v>
      </c>
      <c r="AR13" s="12"/>
      <c r="AU13" s="12"/>
      <c r="AV13" s="4">
        <f t="shared" si="0"/>
        <v>79</v>
      </c>
      <c r="AW13" s="4">
        <f t="shared" si="1"/>
        <v>173.43</v>
      </c>
    </row>
    <row r="14" spans="1:49" x14ac:dyDescent="0.25">
      <c r="A14" s="3" t="s">
        <v>39</v>
      </c>
      <c r="B14" s="1" t="s">
        <v>44</v>
      </c>
      <c r="C14" t="s">
        <v>41</v>
      </c>
      <c r="D14" s="3">
        <v>90846</v>
      </c>
      <c r="E14" s="4">
        <v>170</v>
      </c>
      <c r="F14" s="44"/>
      <c r="H14" s="4">
        <f t="shared" si="2"/>
        <v>118.99999999999999</v>
      </c>
      <c r="I14" s="12"/>
      <c r="K14" s="4">
        <v>113.56</v>
      </c>
      <c r="L14" s="12"/>
      <c r="N14" s="4">
        <v>114.84</v>
      </c>
      <c r="O14" s="12"/>
      <c r="R14" s="4">
        <v>70</v>
      </c>
      <c r="S14" s="12"/>
      <c r="U14" s="4">
        <v>126.62</v>
      </c>
      <c r="V14" s="12"/>
      <c r="X14" s="4">
        <v>118.42</v>
      </c>
      <c r="Y14" s="12"/>
      <c r="AA14" s="4">
        <v>126.62</v>
      </c>
      <c r="AB14" s="12"/>
      <c r="AD14" s="4">
        <v>123.57</v>
      </c>
      <c r="AE14" s="12"/>
      <c r="AG14" s="4">
        <v>123.57</v>
      </c>
      <c r="AH14" s="12"/>
      <c r="AJ14" s="4">
        <v>123.57</v>
      </c>
      <c r="AK14" s="12"/>
      <c r="AM14" s="4">
        <v>77.39</v>
      </c>
      <c r="AN14" s="4">
        <v>100.5</v>
      </c>
      <c r="AO14" s="12"/>
      <c r="AQ14" s="4">
        <v>69</v>
      </c>
      <c r="AR14" s="12"/>
      <c r="AU14" s="12"/>
      <c r="AV14" s="4">
        <f t="shared" si="0"/>
        <v>69</v>
      </c>
      <c r="AW14" s="4">
        <f t="shared" si="1"/>
        <v>126.62</v>
      </c>
    </row>
    <row r="15" spans="1:49" x14ac:dyDescent="0.25">
      <c r="A15" s="3" t="s">
        <v>39</v>
      </c>
      <c r="B15" s="1" t="s">
        <v>45</v>
      </c>
      <c r="C15" t="s">
        <v>41</v>
      </c>
      <c r="D15" s="3">
        <v>90847</v>
      </c>
      <c r="E15" s="4">
        <v>258</v>
      </c>
      <c r="F15" s="44"/>
      <c r="H15" s="4">
        <f t="shared" si="2"/>
        <v>180.6</v>
      </c>
      <c r="I15" s="12"/>
      <c r="K15" s="4">
        <v>115.12</v>
      </c>
      <c r="L15" s="12"/>
      <c r="N15" s="4">
        <v>119.78</v>
      </c>
      <c r="O15" s="12"/>
      <c r="R15" s="4">
        <v>80.78</v>
      </c>
      <c r="S15" s="12"/>
      <c r="U15" s="4">
        <v>132.29</v>
      </c>
      <c r="V15" s="12"/>
      <c r="X15" s="4">
        <v>123</v>
      </c>
      <c r="Y15" s="12"/>
      <c r="AA15" s="4">
        <v>132.29</v>
      </c>
      <c r="AB15" s="12"/>
      <c r="AD15" s="4">
        <v>128.35</v>
      </c>
      <c r="AE15" s="12"/>
      <c r="AG15" s="4">
        <v>128.35</v>
      </c>
      <c r="AH15" s="12"/>
      <c r="AJ15" s="4">
        <v>128.35</v>
      </c>
      <c r="AK15" s="12"/>
      <c r="AM15" s="4">
        <v>80.31</v>
      </c>
      <c r="AN15" s="4">
        <v>104.3</v>
      </c>
      <c r="AO15" s="12"/>
      <c r="AQ15" s="4">
        <v>69</v>
      </c>
      <c r="AR15" s="12"/>
      <c r="AU15" s="12"/>
      <c r="AV15" s="4">
        <f t="shared" si="0"/>
        <v>69</v>
      </c>
      <c r="AW15" s="4">
        <f t="shared" si="1"/>
        <v>132.29</v>
      </c>
    </row>
    <row r="16" spans="1:49" x14ac:dyDescent="0.25">
      <c r="A16" s="3" t="s">
        <v>39</v>
      </c>
      <c r="B16" s="1" t="s">
        <v>46</v>
      </c>
      <c r="C16" t="s">
        <v>41</v>
      </c>
      <c r="D16" s="3">
        <v>90853</v>
      </c>
      <c r="E16" s="4">
        <v>52</v>
      </c>
      <c r="F16" s="44"/>
      <c r="H16" s="4">
        <f t="shared" si="2"/>
        <v>36.4</v>
      </c>
      <c r="I16" s="12"/>
      <c r="K16" s="4">
        <v>48.67</v>
      </c>
      <c r="L16" s="12"/>
      <c r="N16" s="4">
        <v>28.17</v>
      </c>
      <c r="O16" s="12"/>
      <c r="R16" s="4">
        <v>49</v>
      </c>
      <c r="S16" s="12"/>
      <c r="U16" s="4">
        <v>31.19</v>
      </c>
      <c r="V16" s="12"/>
      <c r="X16" s="4">
        <v>29.1</v>
      </c>
      <c r="Y16" s="12"/>
      <c r="AA16" s="4">
        <v>31.19</v>
      </c>
      <c r="AB16" s="12"/>
      <c r="AD16" s="4">
        <v>30.36</v>
      </c>
      <c r="AE16" s="12"/>
      <c r="AG16" s="4">
        <v>30.36</v>
      </c>
      <c r="AH16" s="12"/>
      <c r="AJ16" s="4">
        <v>30.36</v>
      </c>
      <c r="AK16" s="12"/>
      <c r="AM16" s="4">
        <v>19.010000000000002</v>
      </c>
      <c r="AN16" s="4">
        <v>24.68</v>
      </c>
      <c r="AO16" s="12"/>
      <c r="AQ16" s="4">
        <v>39</v>
      </c>
      <c r="AR16" s="12"/>
      <c r="AU16" s="12"/>
      <c r="AV16" s="4">
        <f t="shared" si="0"/>
        <v>19.010000000000002</v>
      </c>
      <c r="AW16" s="4">
        <f t="shared" si="1"/>
        <v>49</v>
      </c>
    </row>
    <row r="17" spans="1:49" x14ac:dyDescent="0.25">
      <c r="A17" s="3" t="s">
        <v>47</v>
      </c>
      <c r="B17" s="1" t="s">
        <v>48</v>
      </c>
      <c r="C17" t="s">
        <v>49</v>
      </c>
      <c r="D17" s="3">
        <v>99203</v>
      </c>
      <c r="E17" s="4">
        <v>138</v>
      </c>
      <c r="F17" s="44"/>
      <c r="G17" s="4">
        <f>E17*0.7</f>
        <v>96.6</v>
      </c>
      <c r="I17" s="12"/>
      <c r="J17" s="4">
        <f>E17*0.7</f>
        <v>96.6</v>
      </c>
      <c r="L17" s="12"/>
      <c r="M17" s="4">
        <f>E17*0.75</f>
        <v>103.5</v>
      </c>
      <c r="O17" s="12"/>
      <c r="P17" s="4">
        <f>E17*0.8</f>
        <v>110.4</v>
      </c>
      <c r="Q17" s="4">
        <f>+E17*0.51</f>
        <v>70.38</v>
      </c>
      <c r="S17" s="12"/>
      <c r="T17" s="4">
        <v>280.88</v>
      </c>
      <c r="V17" s="12"/>
      <c r="W17" s="4">
        <f>E17*0.65</f>
        <v>89.7</v>
      </c>
      <c r="Y17" s="12"/>
      <c r="Z17" s="4">
        <f>E17*0.85</f>
        <v>117.3</v>
      </c>
      <c r="AB17" s="12"/>
      <c r="AC17" s="4">
        <f>E17*0.75</f>
        <v>103.5</v>
      </c>
      <c r="AE17" s="12"/>
      <c r="AF17" s="4">
        <f>+E17*0.75</f>
        <v>103.5</v>
      </c>
      <c r="AH17" s="12"/>
      <c r="AI17" s="4">
        <f>+E17*0.75</f>
        <v>103.5</v>
      </c>
      <c r="AK17" s="12"/>
      <c r="AL17" s="4">
        <v>294.92</v>
      </c>
      <c r="AM17" s="4">
        <v>272.79000000000002</v>
      </c>
      <c r="AN17" s="4">
        <v>140.44</v>
      </c>
      <c r="AO17" s="12"/>
      <c r="AP17" s="4">
        <f>E17*0.58</f>
        <v>80.039999999999992</v>
      </c>
      <c r="AR17" s="12"/>
      <c r="AS17" s="4">
        <f>MIN(J17:AP17)</f>
        <v>70.38</v>
      </c>
      <c r="AT17" s="4">
        <f>MAX(J17:AQ17)</f>
        <v>294.92</v>
      </c>
      <c r="AU17" s="12"/>
    </row>
    <row r="18" spans="1:49" x14ac:dyDescent="0.25">
      <c r="A18" s="3"/>
      <c r="C18" t="s">
        <v>41</v>
      </c>
      <c r="D18" s="3">
        <v>99203</v>
      </c>
      <c r="E18" s="4">
        <v>155</v>
      </c>
      <c r="F18" s="44"/>
      <c r="H18" s="4">
        <f t="shared" si="2"/>
        <v>108.5</v>
      </c>
      <c r="I18" s="12"/>
      <c r="K18" s="4">
        <v>77.489999999999995</v>
      </c>
      <c r="L18" s="12"/>
      <c r="N18" s="4">
        <v>99.91</v>
      </c>
      <c r="O18" s="12"/>
      <c r="R18" s="4">
        <v>82.53</v>
      </c>
      <c r="S18" s="12"/>
      <c r="U18" s="4">
        <v>105.95</v>
      </c>
      <c r="V18" s="12"/>
      <c r="X18" s="4">
        <v>89.11</v>
      </c>
      <c r="Y18" s="12"/>
      <c r="AA18" s="4">
        <v>105.95</v>
      </c>
      <c r="AB18" s="12"/>
      <c r="AD18" s="4">
        <v>92.99</v>
      </c>
      <c r="AE18" s="12"/>
      <c r="AG18" s="4">
        <v>92.99</v>
      </c>
      <c r="AH18" s="12"/>
      <c r="AJ18" s="4">
        <v>92.99</v>
      </c>
      <c r="AK18" s="12"/>
      <c r="AM18" s="4">
        <v>96.16</v>
      </c>
      <c r="AN18" s="4">
        <v>71.760000000000005</v>
      </c>
      <c r="AO18" s="12"/>
      <c r="AQ18" s="4">
        <v>110</v>
      </c>
      <c r="AR18" s="12"/>
      <c r="AU18" s="12"/>
      <c r="AV18" s="4">
        <f>MIN(K18:AQ18)</f>
        <v>71.760000000000005</v>
      </c>
      <c r="AW18" s="4">
        <f>MAX(K18:AQ18)</f>
        <v>110</v>
      </c>
    </row>
    <row r="19" spans="1:49" x14ac:dyDescent="0.25">
      <c r="A19" s="3" t="s">
        <v>47</v>
      </c>
      <c r="B19" s="1" t="s">
        <v>50</v>
      </c>
      <c r="C19" t="s">
        <v>49</v>
      </c>
      <c r="D19" s="3">
        <v>99204</v>
      </c>
      <c r="E19" s="4">
        <v>159</v>
      </c>
      <c r="F19" s="44"/>
      <c r="G19" s="4">
        <f>E19*0.7</f>
        <v>111.3</v>
      </c>
      <c r="I19" s="12"/>
      <c r="J19" s="4">
        <f>E19*0.7</f>
        <v>111.3</v>
      </c>
      <c r="L19" s="12"/>
      <c r="M19" s="4">
        <f>E19*0.75</f>
        <v>119.25</v>
      </c>
      <c r="N19" s="4">
        <v>161.07</v>
      </c>
      <c r="O19" s="12"/>
      <c r="P19" s="4">
        <f>E19*0.8</f>
        <v>127.2</v>
      </c>
      <c r="Q19" s="4">
        <f>+E19*0.51</f>
        <v>81.09</v>
      </c>
      <c r="S19" s="12"/>
      <c r="T19" s="4">
        <v>280.88</v>
      </c>
      <c r="V19" s="12"/>
      <c r="W19" s="4">
        <f>E19*0.65</f>
        <v>103.35000000000001</v>
      </c>
      <c r="Y19" s="12"/>
      <c r="Z19" s="4">
        <f>E19*0.85</f>
        <v>135.15</v>
      </c>
      <c r="AB19" s="12"/>
      <c r="AC19" s="4">
        <f>E19*0.75</f>
        <v>119.25</v>
      </c>
      <c r="AE19" s="12"/>
      <c r="AF19" s="4">
        <f>+E19*0.75</f>
        <v>119.25</v>
      </c>
      <c r="AH19" s="12"/>
      <c r="AI19" s="4">
        <f>+E19*0.75</f>
        <v>119.25</v>
      </c>
      <c r="AK19" s="12"/>
      <c r="AL19" s="4">
        <v>294.92</v>
      </c>
      <c r="AM19" s="4">
        <v>272.79000000000002</v>
      </c>
      <c r="AN19" s="4">
        <v>140.44</v>
      </c>
      <c r="AO19" s="12"/>
      <c r="AP19" s="4">
        <f>E19*0.58</f>
        <v>92.22</v>
      </c>
      <c r="AR19" s="12"/>
      <c r="AS19" s="4">
        <f>MIN(J19:AP19)</f>
        <v>81.09</v>
      </c>
      <c r="AT19" s="4">
        <f>MAX(J19:AQ19)</f>
        <v>294.92</v>
      </c>
      <c r="AU19" s="12"/>
    </row>
    <row r="20" spans="1:49" x14ac:dyDescent="0.25">
      <c r="A20" s="3"/>
      <c r="C20" t="s">
        <v>41</v>
      </c>
      <c r="D20" s="3">
        <v>99204</v>
      </c>
      <c r="E20" s="4">
        <v>242</v>
      </c>
      <c r="F20" s="44"/>
      <c r="H20" s="4">
        <f t="shared" si="2"/>
        <v>169.39999999999998</v>
      </c>
      <c r="I20" s="12"/>
      <c r="K20" s="4">
        <v>132.54</v>
      </c>
      <c r="L20" s="12"/>
      <c r="O20" s="12"/>
      <c r="R20" s="4">
        <v>122.4</v>
      </c>
      <c r="S20" s="12"/>
      <c r="U20" s="4">
        <v>172.59</v>
      </c>
      <c r="V20" s="12"/>
      <c r="X20" s="4">
        <v>152.41999999999999</v>
      </c>
      <c r="Y20" s="12"/>
      <c r="AA20" s="4">
        <v>172.59</v>
      </c>
      <c r="AB20" s="12"/>
      <c r="AD20" s="4">
        <v>159.05000000000001</v>
      </c>
      <c r="AE20" s="12"/>
      <c r="AG20" s="4">
        <v>159.05000000000001</v>
      </c>
      <c r="AH20" s="12"/>
      <c r="AJ20" s="4">
        <v>159.05000000000001</v>
      </c>
      <c r="AK20" s="12"/>
      <c r="AM20" s="4">
        <v>157.58000000000001</v>
      </c>
      <c r="AN20" s="4">
        <v>117.6</v>
      </c>
      <c r="AO20" s="12"/>
      <c r="AQ20" s="4">
        <v>179.23</v>
      </c>
      <c r="AR20" s="12"/>
      <c r="AU20" s="12"/>
      <c r="AV20" s="4">
        <f>MIN(K20:AQ20)</f>
        <v>117.6</v>
      </c>
      <c r="AW20" s="4">
        <f>MAX(K20:AQ20)</f>
        <v>179.23</v>
      </c>
    </row>
    <row r="21" spans="1:49" x14ac:dyDescent="0.25">
      <c r="A21" s="3" t="s">
        <v>47</v>
      </c>
      <c r="B21" s="1" t="s">
        <v>51</v>
      </c>
      <c r="C21" t="s">
        <v>49</v>
      </c>
      <c r="D21" s="3">
        <v>99205</v>
      </c>
      <c r="E21" s="4">
        <v>215</v>
      </c>
      <c r="F21" s="44"/>
      <c r="G21" s="4">
        <f>E21*0.7</f>
        <v>150.5</v>
      </c>
      <c r="I21" s="12"/>
      <c r="J21" s="4">
        <f>E21*0.7</f>
        <v>150.5</v>
      </c>
      <c r="L21" s="12"/>
      <c r="M21" s="4">
        <f>E21*0.75</f>
        <v>161.25</v>
      </c>
      <c r="O21" s="12"/>
      <c r="P21" s="4">
        <f>E21*0.8</f>
        <v>172</v>
      </c>
      <c r="Q21" s="4">
        <f>+E21*0.51</f>
        <v>109.65</v>
      </c>
      <c r="S21" s="12"/>
      <c r="T21" s="4">
        <v>280.88</v>
      </c>
      <c r="V21" s="12"/>
      <c r="W21" s="4">
        <f>E21*0.65</f>
        <v>139.75</v>
      </c>
      <c r="Y21" s="12"/>
      <c r="Z21" s="4">
        <f>E21*0.85</f>
        <v>182.75</v>
      </c>
      <c r="AB21" s="12"/>
      <c r="AC21" s="4">
        <f>E21*0.75</f>
        <v>161.25</v>
      </c>
      <c r="AE21" s="12"/>
      <c r="AF21" s="4">
        <f>+E21*0.75</f>
        <v>161.25</v>
      </c>
      <c r="AH21" s="12"/>
      <c r="AI21" s="4">
        <f>+E21*0.75</f>
        <v>161.25</v>
      </c>
      <c r="AK21" s="12"/>
      <c r="AL21" s="4">
        <v>294.92</v>
      </c>
      <c r="AM21" s="4">
        <v>272.79000000000002</v>
      </c>
      <c r="AN21" s="4">
        <v>140.44</v>
      </c>
      <c r="AO21" s="12"/>
      <c r="AP21" s="4">
        <f>E21*0.58</f>
        <v>124.69999999999999</v>
      </c>
      <c r="AR21" s="12"/>
      <c r="AS21" s="4">
        <f>MIN(J21:AP21)</f>
        <v>109.65</v>
      </c>
      <c r="AT21" s="4">
        <f>MAX(J21:AQ21)</f>
        <v>294.92</v>
      </c>
      <c r="AU21" s="12"/>
    </row>
    <row r="22" spans="1:49" x14ac:dyDescent="0.25">
      <c r="A22" s="3"/>
      <c r="C22" t="s">
        <v>41</v>
      </c>
      <c r="D22" s="3">
        <v>99205</v>
      </c>
      <c r="E22" s="4">
        <v>299</v>
      </c>
      <c r="F22" s="44"/>
      <c r="H22" s="4">
        <f t="shared" si="2"/>
        <v>209.29999999999998</v>
      </c>
      <c r="I22" s="12"/>
      <c r="K22" s="4">
        <v>213.02</v>
      </c>
      <c r="L22" s="12"/>
      <c r="N22" s="4">
        <v>218.79</v>
      </c>
      <c r="O22" s="12"/>
      <c r="R22" s="4">
        <v>162.79</v>
      </c>
      <c r="S22" s="12"/>
      <c r="U22" s="4">
        <v>234.81</v>
      </c>
      <c r="V22" s="12"/>
      <c r="X22" s="4">
        <v>199.1</v>
      </c>
      <c r="Y22" s="12"/>
      <c r="AA22" s="4">
        <v>234.81</v>
      </c>
      <c r="AB22" s="12"/>
      <c r="AD22" s="4">
        <v>207.76</v>
      </c>
      <c r="AE22" s="12"/>
      <c r="AG22" s="4">
        <v>207.76</v>
      </c>
      <c r="AH22" s="12"/>
      <c r="AJ22" s="4">
        <v>207.76</v>
      </c>
      <c r="AK22" s="12"/>
      <c r="AM22" s="4">
        <v>215.87</v>
      </c>
      <c r="AN22" s="4">
        <v>161</v>
      </c>
      <c r="AO22" s="12"/>
      <c r="AQ22" s="4">
        <v>243.84</v>
      </c>
      <c r="AR22" s="12"/>
      <c r="AU22" s="12"/>
      <c r="AV22" s="4">
        <f>MIN(K22:AQ22)</f>
        <v>161</v>
      </c>
      <c r="AW22" s="4">
        <f>MAX(K22:AQ22)</f>
        <v>243.84</v>
      </c>
    </row>
    <row r="23" spans="1:49" x14ac:dyDescent="0.25">
      <c r="A23" s="3" t="s">
        <v>39</v>
      </c>
      <c r="B23" s="1" t="s">
        <v>52</v>
      </c>
      <c r="C23" t="s">
        <v>49</v>
      </c>
      <c r="D23" s="3">
        <v>80048</v>
      </c>
      <c r="E23" s="4">
        <v>95</v>
      </c>
      <c r="F23" s="44"/>
      <c r="G23" s="4">
        <f t="shared" ref="G23:G34" si="3">E23*0.7</f>
        <v>66.5</v>
      </c>
      <c r="I23" s="12"/>
      <c r="J23" s="4">
        <f t="shared" ref="J23:J34" si="4">E23*0.7</f>
        <v>66.5</v>
      </c>
      <c r="L23" s="12"/>
      <c r="M23" s="4">
        <f t="shared" ref="M23:M34" si="5">E23*0.75</f>
        <v>71.25</v>
      </c>
      <c r="O23" s="12"/>
      <c r="P23" s="4">
        <f t="shared" ref="P23:P34" si="6">E23*0.8</f>
        <v>76</v>
      </c>
      <c r="Q23" s="4">
        <f t="shared" ref="Q23:Q34" si="7">+E23*0.51</f>
        <v>48.45</v>
      </c>
      <c r="S23" s="12"/>
      <c r="T23" s="4">
        <v>7.01</v>
      </c>
      <c r="V23" s="12"/>
      <c r="W23" s="4">
        <f t="shared" ref="W23:W33" si="8">E23*0.65</f>
        <v>61.75</v>
      </c>
      <c r="Y23" s="12"/>
      <c r="Z23" s="4">
        <f t="shared" ref="Z23:Z33" si="9">E23*0.85</f>
        <v>80.75</v>
      </c>
      <c r="AB23" s="12"/>
      <c r="AC23" s="4">
        <f t="shared" ref="AC23:AC34" si="10">E23*0.75</f>
        <v>71.25</v>
      </c>
      <c r="AE23" s="12"/>
      <c r="AF23" s="4">
        <f>+E23*0.75</f>
        <v>71.25</v>
      </c>
      <c r="AH23" s="12"/>
      <c r="AI23" s="4">
        <f t="shared" ref="AI23:AI34" si="11">+E23*0.75</f>
        <v>71.25</v>
      </c>
      <c r="AK23" s="12"/>
      <c r="AL23" s="4">
        <v>17.77</v>
      </c>
      <c r="AM23" s="4">
        <v>16.43</v>
      </c>
      <c r="AO23" s="12"/>
      <c r="AP23" s="4">
        <f t="shared" ref="AP23:AP34" si="12">E23*0.58</f>
        <v>55.099999999999994</v>
      </c>
      <c r="AR23" s="12"/>
      <c r="AS23" s="4">
        <f t="shared" ref="AS23:AS34" si="13">MIN(J23:AP23)</f>
        <v>7.01</v>
      </c>
      <c r="AT23" s="4">
        <f t="shared" ref="AT23:AT34" si="14">MAX(J23:AQ23)</f>
        <v>80.75</v>
      </c>
      <c r="AU23" s="12"/>
    </row>
    <row r="24" spans="1:49" x14ac:dyDescent="0.25">
      <c r="A24" s="3" t="s">
        <v>39</v>
      </c>
      <c r="B24" s="1" t="s">
        <v>53</v>
      </c>
      <c r="C24" t="s">
        <v>49</v>
      </c>
      <c r="D24" s="3">
        <v>80053</v>
      </c>
      <c r="E24" s="4">
        <v>100</v>
      </c>
      <c r="F24" s="44"/>
      <c r="G24" s="4">
        <f t="shared" si="3"/>
        <v>70</v>
      </c>
      <c r="I24" s="12"/>
      <c r="J24" s="4">
        <f t="shared" si="4"/>
        <v>70</v>
      </c>
      <c r="L24" s="12"/>
      <c r="M24" s="4">
        <f t="shared" si="5"/>
        <v>75</v>
      </c>
      <c r="O24" s="12"/>
      <c r="P24" s="4">
        <f t="shared" si="6"/>
        <v>80</v>
      </c>
      <c r="Q24" s="4">
        <f t="shared" si="7"/>
        <v>51</v>
      </c>
      <c r="S24" s="12"/>
      <c r="T24" s="4">
        <v>13.39</v>
      </c>
      <c r="V24" s="12"/>
      <c r="W24" s="4">
        <f>E24*0.65</f>
        <v>65</v>
      </c>
      <c r="Y24" s="12"/>
      <c r="Z24" s="4">
        <f t="shared" si="9"/>
        <v>85</v>
      </c>
      <c r="AB24" s="12"/>
      <c r="AC24" s="4">
        <f t="shared" si="10"/>
        <v>75</v>
      </c>
      <c r="AE24" s="12"/>
      <c r="AF24" s="4">
        <f>+E24*0.75</f>
        <v>75</v>
      </c>
      <c r="AH24" s="12"/>
      <c r="AI24" s="4">
        <f t="shared" si="11"/>
        <v>75</v>
      </c>
      <c r="AK24" s="12"/>
      <c r="AL24" s="4">
        <v>22.18</v>
      </c>
      <c r="AM24" s="4">
        <v>20.51</v>
      </c>
      <c r="AO24" s="12"/>
      <c r="AP24" s="4">
        <f t="shared" si="12"/>
        <v>57.999999999999993</v>
      </c>
      <c r="AR24" s="12"/>
      <c r="AS24" s="4">
        <f t="shared" si="13"/>
        <v>13.39</v>
      </c>
      <c r="AT24" s="4">
        <f t="shared" si="14"/>
        <v>85</v>
      </c>
      <c r="AU24" s="12"/>
    </row>
    <row r="25" spans="1:49" x14ac:dyDescent="0.25">
      <c r="A25" s="3" t="s">
        <v>39</v>
      </c>
      <c r="B25" s="1" t="s">
        <v>54</v>
      </c>
      <c r="C25" t="s">
        <v>49</v>
      </c>
      <c r="D25" s="3">
        <v>80061</v>
      </c>
      <c r="E25" s="4">
        <v>126</v>
      </c>
      <c r="F25" s="44"/>
      <c r="G25" s="4">
        <f t="shared" si="3"/>
        <v>88.199999999999989</v>
      </c>
      <c r="I25" s="12"/>
      <c r="J25" s="4">
        <f t="shared" si="4"/>
        <v>88.199999999999989</v>
      </c>
      <c r="L25" s="12"/>
      <c r="M25" s="4">
        <f t="shared" si="5"/>
        <v>94.5</v>
      </c>
      <c r="O25" s="12"/>
      <c r="P25" s="4">
        <f t="shared" si="6"/>
        <v>100.80000000000001</v>
      </c>
      <c r="Q25" s="4">
        <f t="shared" si="7"/>
        <v>64.260000000000005</v>
      </c>
      <c r="S25" s="12"/>
      <c r="T25" s="4">
        <v>8.68</v>
      </c>
      <c r="V25" s="12"/>
      <c r="W25" s="4">
        <f t="shared" si="8"/>
        <v>81.900000000000006</v>
      </c>
      <c r="Y25" s="12"/>
      <c r="Z25" s="4">
        <f t="shared" si="9"/>
        <v>107.1</v>
      </c>
      <c r="AB25" s="12"/>
      <c r="AC25" s="4">
        <f t="shared" si="10"/>
        <v>94.5</v>
      </c>
      <c r="AE25" s="12"/>
      <c r="AF25" s="4">
        <f t="shared" ref="AF25:AF50" si="15">+E25*0.75</f>
        <v>94.5</v>
      </c>
      <c r="AH25" s="12"/>
      <c r="AI25" s="4">
        <f t="shared" si="11"/>
        <v>94.5</v>
      </c>
      <c r="AK25" s="12"/>
      <c r="AL25" s="4">
        <v>28.12</v>
      </c>
      <c r="AM25" s="4">
        <v>26.01</v>
      </c>
      <c r="AO25" s="12"/>
      <c r="AP25" s="4">
        <f t="shared" si="12"/>
        <v>73.08</v>
      </c>
      <c r="AR25" s="12"/>
      <c r="AS25" s="4">
        <f t="shared" si="13"/>
        <v>8.68</v>
      </c>
      <c r="AT25" s="4">
        <f t="shared" si="14"/>
        <v>107.1</v>
      </c>
      <c r="AU25" s="12"/>
    </row>
    <row r="26" spans="1:49" x14ac:dyDescent="0.25">
      <c r="A26" s="3" t="s">
        <v>39</v>
      </c>
      <c r="B26" s="1" t="s">
        <v>55</v>
      </c>
      <c r="C26" t="s">
        <v>49</v>
      </c>
      <c r="D26" s="3">
        <v>80069</v>
      </c>
      <c r="E26" s="4">
        <v>100</v>
      </c>
      <c r="F26" s="44"/>
      <c r="G26" s="4">
        <f t="shared" si="3"/>
        <v>70</v>
      </c>
      <c r="I26" s="12"/>
      <c r="J26" s="4">
        <f t="shared" si="4"/>
        <v>70</v>
      </c>
      <c r="L26" s="12"/>
      <c r="M26" s="4">
        <f t="shared" si="5"/>
        <v>75</v>
      </c>
      <c r="O26" s="12"/>
      <c r="P26" s="4">
        <f t="shared" si="6"/>
        <v>80</v>
      </c>
      <c r="Q26" s="4">
        <f t="shared" si="7"/>
        <v>51</v>
      </c>
      <c r="S26" s="12"/>
      <c r="T26" s="4">
        <v>8.17</v>
      </c>
      <c r="V26" s="12"/>
      <c r="W26" s="4">
        <f t="shared" si="8"/>
        <v>65</v>
      </c>
      <c r="Y26" s="12"/>
      <c r="Z26" s="4">
        <f t="shared" si="9"/>
        <v>85</v>
      </c>
      <c r="AB26" s="12"/>
      <c r="AC26" s="4">
        <f t="shared" si="10"/>
        <v>75</v>
      </c>
      <c r="AE26" s="12"/>
      <c r="AF26" s="4">
        <f t="shared" si="15"/>
        <v>75</v>
      </c>
      <c r="AH26" s="12"/>
      <c r="AI26" s="4">
        <f t="shared" si="11"/>
        <v>75</v>
      </c>
      <c r="AK26" s="12"/>
      <c r="AL26" s="4">
        <v>18.23</v>
      </c>
      <c r="AM26" s="4">
        <v>16.86</v>
      </c>
      <c r="AO26" s="12"/>
      <c r="AP26" s="4">
        <f t="shared" si="12"/>
        <v>57.999999999999993</v>
      </c>
      <c r="AR26" s="12"/>
      <c r="AS26" s="4">
        <f t="shared" si="13"/>
        <v>8.17</v>
      </c>
      <c r="AT26" s="4">
        <f t="shared" si="14"/>
        <v>85</v>
      </c>
      <c r="AU26" s="12"/>
    </row>
    <row r="27" spans="1:49" x14ac:dyDescent="0.25">
      <c r="A27" s="3" t="s">
        <v>39</v>
      </c>
      <c r="B27" s="1" t="s">
        <v>56</v>
      </c>
      <c r="C27" t="s">
        <v>49</v>
      </c>
      <c r="D27" s="3">
        <v>80076</v>
      </c>
      <c r="E27" s="4">
        <v>125</v>
      </c>
      <c r="F27" s="44"/>
      <c r="G27" s="4">
        <f t="shared" si="3"/>
        <v>87.5</v>
      </c>
      <c r="I27" s="12"/>
      <c r="J27" s="4">
        <f t="shared" si="4"/>
        <v>87.5</v>
      </c>
      <c r="L27" s="12"/>
      <c r="M27" s="4">
        <f t="shared" si="5"/>
        <v>93.75</v>
      </c>
      <c r="O27" s="12"/>
      <c r="P27" s="4">
        <f t="shared" si="6"/>
        <v>100</v>
      </c>
      <c r="Q27" s="4">
        <f t="shared" si="7"/>
        <v>63.75</v>
      </c>
      <c r="S27" s="12"/>
      <c r="T27" s="4">
        <v>15.08</v>
      </c>
      <c r="V27" s="12"/>
      <c r="W27" s="4">
        <f t="shared" si="8"/>
        <v>81.25</v>
      </c>
      <c r="Y27" s="12"/>
      <c r="Z27" s="4">
        <f t="shared" si="9"/>
        <v>106.25</v>
      </c>
      <c r="AB27" s="12"/>
      <c r="AC27" s="4">
        <f t="shared" si="10"/>
        <v>93.75</v>
      </c>
      <c r="AE27" s="12"/>
      <c r="AF27" s="4">
        <f t="shared" si="15"/>
        <v>93.75</v>
      </c>
      <c r="AH27" s="12"/>
      <c r="AI27" s="4">
        <f t="shared" si="11"/>
        <v>93.75</v>
      </c>
      <c r="AK27" s="12"/>
      <c r="AL27" s="4">
        <v>17.16</v>
      </c>
      <c r="AM27" s="4">
        <v>15.87</v>
      </c>
      <c r="AO27" s="12"/>
      <c r="AP27" s="4">
        <f t="shared" si="12"/>
        <v>72.5</v>
      </c>
      <c r="AR27" s="12"/>
      <c r="AS27" s="4">
        <f t="shared" si="13"/>
        <v>15.08</v>
      </c>
      <c r="AT27" s="4">
        <f t="shared" si="14"/>
        <v>106.25</v>
      </c>
      <c r="AU27" s="12"/>
    </row>
    <row r="28" spans="1:49" x14ac:dyDescent="0.25">
      <c r="A28" s="3" t="s">
        <v>39</v>
      </c>
      <c r="B28" s="1" t="s">
        <v>57</v>
      </c>
      <c r="C28" t="s">
        <v>49</v>
      </c>
      <c r="D28" s="3">
        <v>81001</v>
      </c>
      <c r="E28" s="4">
        <v>58.75</v>
      </c>
      <c r="F28" s="44"/>
      <c r="G28" s="4">
        <f t="shared" si="3"/>
        <v>41.125</v>
      </c>
      <c r="I28" s="12"/>
      <c r="J28" s="4">
        <f t="shared" si="4"/>
        <v>41.125</v>
      </c>
      <c r="L28" s="12"/>
      <c r="M28" s="4">
        <f t="shared" si="5"/>
        <v>44.0625</v>
      </c>
      <c r="O28" s="12"/>
      <c r="P28" s="4">
        <f t="shared" si="6"/>
        <v>47</v>
      </c>
      <c r="Q28" s="4">
        <f t="shared" si="7"/>
        <v>29.962500000000002</v>
      </c>
      <c r="S28" s="12"/>
      <c r="T28" s="4">
        <v>3.48</v>
      </c>
      <c r="V28" s="12"/>
      <c r="W28" s="4">
        <f t="shared" si="8"/>
        <v>38.1875</v>
      </c>
      <c r="Y28" s="12"/>
      <c r="Z28" s="4">
        <f t="shared" si="9"/>
        <v>49.9375</v>
      </c>
      <c r="AB28" s="12"/>
      <c r="AC28" s="4">
        <f t="shared" si="10"/>
        <v>44.0625</v>
      </c>
      <c r="AE28" s="12"/>
      <c r="AF28" s="4">
        <f t="shared" si="15"/>
        <v>44.0625</v>
      </c>
      <c r="AH28" s="12"/>
      <c r="AI28" s="4">
        <f t="shared" si="11"/>
        <v>44.0625</v>
      </c>
      <c r="AK28" s="12"/>
      <c r="AL28" s="4">
        <v>6.66</v>
      </c>
      <c r="AM28" s="4">
        <v>6.16</v>
      </c>
      <c r="AO28" s="12"/>
      <c r="AP28" s="4">
        <f t="shared" si="12"/>
        <v>34.074999999999996</v>
      </c>
      <c r="AR28" s="12"/>
      <c r="AS28" s="4">
        <f t="shared" si="13"/>
        <v>3.48</v>
      </c>
      <c r="AT28" s="4">
        <f t="shared" si="14"/>
        <v>49.9375</v>
      </c>
      <c r="AU28" s="12"/>
    </row>
    <row r="29" spans="1:49" x14ac:dyDescent="0.25">
      <c r="A29" s="3" t="s">
        <v>39</v>
      </c>
      <c r="B29" s="1" t="s">
        <v>58</v>
      </c>
      <c r="C29" t="s">
        <v>49</v>
      </c>
      <c r="D29" s="3">
        <v>81002</v>
      </c>
      <c r="E29" s="4">
        <v>25</v>
      </c>
      <c r="F29" s="44"/>
      <c r="G29" s="4">
        <f t="shared" si="3"/>
        <v>17.5</v>
      </c>
      <c r="I29" s="12"/>
      <c r="J29" s="4">
        <f t="shared" si="4"/>
        <v>17.5</v>
      </c>
      <c r="L29" s="12"/>
      <c r="M29" s="4">
        <f t="shared" si="5"/>
        <v>18.75</v>
      </c>
      <c r="O29" s="12"/>
      <c r="P29" s="4">
        <f t="shared" si="6"/>
        <v>20</v>
      </c>
      <c r="Q29" s="4">
        <f t="shared" si="7"/>
        <v>12.75</v>
      </c>
      <c r="S29" s="12"/>
      <c r="T29" s="4">
        <v>2.25</v>
      </c>
      <c r="V29" s="12"/>
      <c r="W29" s="4">
        <f t="shared" si="8"/>
        <v>16.25</v>
      </c>
      <c r="Y29" s="12"/>
      <c r="Z29" s="4">
        <f t="shared" si="9"/>
        <v>21.25</v>
      </c>
      <c r="AB29" s="12"/>
      <c r="AC29" s="4">
        <f t="shared" si="10"/>
        <v>18.75</v>
      </c>
      <c r="AE29" s="12"/>
      <c r="AF29" s="4">
        <f t="shared" si="15"/>
        <v>18.75</v>
      </c>
      <c r="AH29" s="12"/>
      <c r="AI29" s="4">
        <f t="shared" si="11"/>
        <v>18.75</v>
      </c>
      <c r="AK29" s="12"/>
      <c r="AL29" s="4">
        <v>7.31</v>
      </c>
      <c r="AM29" s="4">
        <v>6.76</v>
      </c>
      <c r="AO29" s="12"/>
      <c r="AP29" s="4">
        <f t="shared" si="12"/>
        <v>14.499999999999998</v>
      </c>
      <c r="AR29" s="12"/>
      <c r="AS29" s="4">
        <f t="shared" si="13"/>
        <v>2.25</v>
      </c>
      <c r="AT29" s="4">
        <f t="shared" si="14"/>
        <v>21.25</v>
      </c>
      <c r="AU29" s="12"/>
    </row>
    <row r="30" spans="1:49" x14ac:dyDescent="0.25">
      <c r="A30" s="3" t="s">
        <v>39</v>
      </c>
      <c r="B30" s="1" t="s">
        <v>59</v>
      </c>
      <c r="C30" t="s">
        <v>49</v>
      </c>
      <c r="D30" s="3">
        <v>85025</v>
      </c>
      <c r="E30" s="4">
        <v>60</v>
      </c>
      <c r="F30" s="44"/>
      <c r="G30" s="4">
        <f t="shared" si="3"/>
        <v>42</v>
      </c>
      <c r="I30" s="12"/>
      <c r="J30" s="4">
        <f t="shared" si="4"/>
        <v>42</v>
      </c>
      <c r="L30" s="12"/>
      <c r="M30" s="4">
        <f t="shared" si="5"/>
        <v>45</v>
      </c>
      <c r="O30" s="12"/>
      <c r="P30" s="4">
        <f t="shared" si="6"/>
        <v>48</v>
      </c>
      <c r="Q30" s="4">
        <f t="shared" si="7"/>
        <v>30.6</v>
      </c>
      <c r="S30" s="12"/>
      <c r="T30" s="4">
        <v>6.47</v>
      </c>
      <c r="V30" s="12"/>
      <c r="W30" s="4">
        <f t="shared" si="8"/>
        <v>39</v>
      </c>
      <c r="Y30" s="12"/>
      <c r="Z30" s="4">
        <f t="shared" si="9"/>
        <v>51</v>
      </c>
      <c r="AB30" s="12"/>
      <c r="AC30" s="4">
        <f t="shared" si="10"/>
        <v>45</v>
      </c>
      <c r="AE30" s="12"/>
      <c r="AF30" s="4">
        <f t="shared" si="15"/>
        <v>45</v>
      </c>
      <c r="AH30" s="12"/>
      <c r="AI30" s="4">
        <f t="shared" si="11"/>
        <v>45</v>
      </c>
      <c r="AK30" s="12"/>
      <c r="AL30" s="4">
        <v>16.32</v>
      </c>
      <c r="AM30" s="4">
        <v>15.09</v>
      </c>
      <c r="AO30" s="12"/>
      <c r="AP30" s="4">
        <f t="shared" si="12"/>
        <v>34.799999999999997</v>
      </c>
      <c r="AR30" s="12"/>
      <c r="AS30" s="4">
        <f t="shared" si="13"/>
        <v>6.47</v>
      </c>
      <c r="AT30" s="4">
        <f t="shared" si="14"/>
        <v>51</v>
      </c>
      <c r="AU30" s="12"/>
    </row>
    <row r="31" spans="1:49" x14ac:dyDescent="0.25">
      <c r="A31" s="3" t="s">
        <v>39</v>
      </c>
      <c r="B31" s="1" t="s">
        <v>60</v>
      </c>
      <c r="C31" t="s">
        <v>49</v>
      </c>
      <c r="D31" s="3">
        <v>85027</v>
      </c>
      <c r="E31" s="4">
        <v>60</v>
      </c>
      <c r="F31" s="44"/>
      <c r="G31" s="4">
        <f t="shared" si="3"/>
        <v>42</v>
      </c>
      <c r="I31" s="12"/>
      <c r="J31" s="4">
        <f t="shared" si="4"/>
        <v>42</v>
      </c>
      <c r="L31" s="12"/>
      <c r="M31" s="4">
        <f t="shared" si="5"/>
        <v>45</v>
      </c>
      <c r="O31" s="12"/>
      <c r="P31" s="4">
        <f t="shared" si="6"/>
        <v>48</v>
      </c>
      <c r="Q31" s="4">
        <f t="shared" si="7"/>
        <v>30.6</v>
      </c>
      <c r="S31" s="12"/>
      <c r="T31" s="4">
        <v>2.54</v>
      </c>
      <c r="V31" s="12"/>
      <c r="W31" s="4">
        <f t="shared" si="8"/>
        <v>39</v>
      </c>
      <c r="Y31" s="12"/>
      <c r="Z31" s="4">
        <f t="shared" si="9"/>
        <v>51</v>
      </c>
      <c r="AB31" s="12"/>
      <c r="AC31" s="4">
        <f t="shared" si="10"/>
        <v>45</v>
      </c>
      <c r="AE31" s="12"/>
      <c r="AF31" s="4">
        <f t="shared" si="15"/>
        <v>45</v>
      </c>
      <c r="AH31" s="12"/>
      <c r="AI31" s="4">
        <f t="shared" si="11"/>
        <v>45</v>
      </c>
      <c r="AK31" s="12"/>
      <c r="AL31" s="4">
        <v>13.59</v>
      </c>
      <c r="AM31" s="4">
        <v>12.57</v>
      </c>
      <c r="AO31" s="12"/>
      <c r="AP31" s="4">
        <f t="shared" si="12"/>
        <v>34.799999999999997</v>
      </c>
      <c r="AR31" s="12"/>
      <c r="AS31" s="4">
        <f t="shared" si="13"/>
        <v>2.54</v>
      </c>
      <c r="AT31" s="4">
        <f t="shared" si="14"/>
        <v>51</v>
      </c>
      <c r="AU31" s="12"/>
    </row>
    <row r="32" spans="1:49" x14ac:dyDescent="0.25">
      <c r="A32" s="3" t="s">
        <v>39</v>
      </c>
      <c r="B32" s="1" t="s">
        <v>61</v>
      </c>
      <c r="C32" t="s">
        <v>49</v>
      </c>
      <c r="D32" s="3">
        <v>85610</v>
      </c>
      <c r="E32" s="4">
        <v>62.22</v>
      </c>
      <c r="F32" s="44"/>
      <c r="G32" s="4">
        <f t="shared" si="3"/>
        <v>43.553999999999995</v>
      </c>
      <c r="I32" s="12"/>
      <c r="J32" s="4">
        <f t="shared" si="4"/>
        <v>43.553999999999995</v>
      </c>
      <c r="L32" s="12"/>
      <c r="M32" s="4">
        <f t="shared" si="5"/>
        <v>46.664999999999999</v>
      </c>
      <c r="O32" s="12"/>
      <c r="P32" s="4">
        <f t="shared" si="6"/>
        <v>49.776000000000003</v>
      </c>
      <c r="Q32" s="4">
        <f t="shared" si="7"/>
        <v>31.732199999999999</v>
      </c>
      <c r="S32" s="12"/>
      <c r="T32" s="4">
        <v>2.7</v>
      </c>
      <c r="V32" s="12"/>
      <c r="W32" s="4">
        <f t="shared" si="8"/>
        <v>40.442999999999998</v>
      </c>
      <c r="Y32" s="12"/>
      <c r="Z32" s="4">
        <f t="shared" si="9"/>
        <v>52.887</v>
      </c>
      <c r="AB32" s="12"/>
      <c r="AC32" s="4">
        <f t="shared" si="10"/>
        <v>46.664999999999999</v>
      </c>
      <c r="AE32" s="12"/>
      <c r="AF32" s="4">
        <f t="shared" si="15"/>
        <v>46.664999999999999</v>
      </c>
      <c r="AH32" s="12"/>
      <c r="AI32" s="4">
        <f t="shared" si="11"/>
        <v>46.664999999999999</v>
      </c>
      <c r="AK32" s="12"/>
      <c r="AL32" s="4">
        <v>9.01</v>
      </c>
      <c r="AM32" s="4">
        <v>8.33</v>
      </c>
      <c r="AO32" s="12"/>
      <c r="AP32" s="4">
        <f t="shared" si="12"/>
        <v>36.087599999999995</v>
      </c>
      <c r="AR32" s="12"/>
      <c r="AS32" s="4">
        <f>MIN(J32:AP32)</f>
        <v>2.7</v>
      </c>
      <c r="AT32" s="4">
        <f t="shared" si="14"/>
        <v>52.887</v>
      </c>
      <c r="AU32" s="12"/>
    </row>
    <row r="33" spans="1:49" x14ac:dyDescent="0.25">
      <c r="A33" s="3" t="s">
        <v>39</v>
      </c>
      <c r="B33" s="45" t="s">
        <v>62</v>
      </c>
      <c r="C33" s="46" t="s">
        <v>49</v>
      </c>
      <c r="D33" s="47">
        <v>85730</v>
      </c>
      <c r="E33" s="48">
        <v>73.75</v>
      </c>
      <c r="F33" s="49"/>
      <c r="G33" s="48">
        <f t="shared" si="3"/>
        <v>51.625</v>
      </c>
      <c r="H33" s="48"/>
      <c r="I33" s="50"/>
      <c r="J33" s="48">
        <f t="shared" si="4"/>
        <v>51.625</v>
      </c>
      <c r="K33" s="48"/>
      <c r="L33" s="50"/>
      <c r="M33" s="48">
        <f t="shared" si="5"/>
        <v>55.3125</v>
      </c>
      <c r="N33" s="48"/>
      <c r="O33" s="50"/>
      <c r="P33" s="48">
        <f t="shared" si="6"/>
        <v>59</v>
      </c>
      <c r="Q33" s="4">
        <f t="shared" si="7"/>
        <v>37.612499999999997</v>
      </c>
      <c r="R33" s="48"/>
      <c r="S33" s="50"/>
      <c r="T33" s="48">
        <v>7.82</v>
      </c>
      <c r="U33" s="48"/>
      <c r="V33" s="50"/>
      <c r="W33" s="48">
        <f t="shared" si="8"/>
        <v>47.9375</v>
      </c>
      <c r="X33" s="48"/>
      <c r="Y33" s="50"/>
      <c r="Z33" s="48">
        <f t="shared" si="9"/>
        <v>62.6875</v>
      </c>
      <c r="AA33" s="48"/>
      <c r="AB33" s="50"/>
      <c r="AC33" s="48">
        <f t="shared" si="10"/>
        <v>55.3125</v>
      </c>
      <c r="AD33" s="48"/>
      <c r="AE33" s="50"/>
      <c r="AF33" s="4">
        <f t="shared" si="15"/>
        <v>55.3125</v>
      </c>
      <c r="AG33" s="48"/>
      <c r="AH33" s="50"/>
      <c r="AI33" s="4">
        <f t="shared" si="11"/>
        <v>55.3125</v>
      </c>
      <c r="AJ33" s="48"/>
      <c r="AK33" s="50"/>
      <c r="AL33" s="4">
        <v>12.62</v>
      </c>
      <c r="AM33" s="4">
        <v>11.67</v>
      </c>
      <c r="AN33" s="48"/>
      <c r="AO33" s="50"/>
      <c r="AP33" s="48">
        <f t="shared" si="12"/>
        <v>42.774999999999999</v>
      </c>
      <c r="AQ33" s="48"/>
      <c r="AR33" s="50"/>
      <c r="AS33" s="48">
        <f t="shared" si="13"/>
        <v>7.82</v>
      </c>
      <c r="AT33" s="48">
        <f t="shared" si="14"/>
        <v>62.6875</v>
      </c>
      <c r="AU33" s="50"/>
      <c r="AV33" s="48"/>
      <c r="AW33" s="48"/>
    </row>
    <row r="34" spans="1:49" x14ac:dyDescent="0.25">
      <c r="A34" s="3" t="s">
        <v>39</v>
      </c>
      <c r="B34" s="1" t="s">
        <v>63</v>
      </c>
      <c r="C34" t="s">
        <v>49</v>
      </c>
      <c r="D34" s="3">
        <v>70450</v>
      </c>
      <c r="E34" s="4">
        <v>1156</v>
      </c>
      <c r="F34" s="44"/>
      <c r="G34" s="4">
        <f t="shared" si="3"/>
        <v>809.19999999999993</v>
      </c>
      <c r="I34" s="12"/>
      <c r="J34" s="4">
        <f t="shared" si="4"/>
        <v>809.19999999999993</v>
      </c>
      <c r="L34" s="12"/>
      <c r="M34" s="4">
        <f t="shared" si="5"/>
        <v>867</v>
      </c>
      <c r="O34" s="12"/>
      <c r="P34" s="4">
        <f t="shared" si="6"/>
        <v>924.80000000000007</v>
      </c>
      <c r="Q34" s="4">
        <f t="shared" si="7"/>
        <v>589.56000000000006</v>
      </c>
      <c r="S34" s="12"/>
      <c r="T34" s="4">
        <v>370.06</v>
      </c>
      <c r="V34" s="12"/>
      <c r="W34" s="4">
        <v>1200</v>
      </c>
      <c r="Y34" s="12"/>
      <c r="Z34" s="4">
        <v>1195</v>
      </c>
      <c r="AB34" s="12"/>
      <c r="AC34" s="4">
        <f t="shared" si="10"/>
        <v>867</v>
      </c>
      <c r="AE34" s="12"/>
      <c r="AF34" s="4">
        <f t="shared" si="15"/>
        <v>867</v>
      </c>
      <c r="AH34" s="12"/>
      <c r="AI34" s="4">
        <f t="shared" si="11"/>
        <v>867</v>
      </c>
      <c r="AK34" s="12"/>
      <c r="AL34" s="4">
        <v>231.59</v>
      </c>
      <c r="AM34" s="4">
        <v>214.21</v>
      </c>
      <c r="AN34" s="4">
        <v>110.28</v>
      </c>
      <c r="AO34" s="12"/>
      <c r="AP34" s="4">
        <f t="shared" si="12"/>
        <v>670.4799999999999</v>
      </c>
      <c r="AR34" s="12"/>
      <c r="AS34" s="4">
        <f t="shared" si="13"/>
        <v>110.28</v>
      </c>
      <c r="AT34" s="4">
        <f t="shared" si="14"/>
        <v>1200</v>
      </c>
      <c r="AU34" s="12"/>
    </row>
    <row r="35" spans="1:49" x14ac:dyDescent="0.25">
      <c r="A35" s="3"/>
      <c r="C35" t="s">
        <v>41</v>
      </c>
      <c r="D35" s="3">
        <v>70450</v>
      </c>
      <c r="E35" s="4">
        <v>100</v>
      </c>
      <c r="F35" s="44"/>
      <c r="H35" s="4">
        <f t="shared" ref="H35" si="16">E35*0.7</f>
        <v>70</v>
      </c>
      <c r="I35" s="12"/>
      <c r="K35" s="4">
        <f>+'[1]01_2021 UPDATE'!$N$181</f>
        <v>44.74</v>
      </c>
      <c r="L35" s="12"/>
      <c r="N35" s="4">
        <v>49.26</v>
      </c>
      <c r="O35" s="12"/>
      <c r="R35" s="4">
        <v>39.67</v>
      </c>
      <c r="S35" s="12"/>
      <c r="U35" s="4">
        <v>51.88</v>
      </c>
      <c r="V35" s="12"/>
      <c r="X35" s="4">
        <v>50.45</v>
      </c>
      <c r="Y35" s="12"/>
      <c r="AA35" s="4">
        <v>51.88</v>
      </c>
      <c r="AB35" s="12"/>
      <c r="AD35" s="4">
        <v>52.64</v>
      </c>
      <c r="AE35" s="12"/>
      <c r="AG35" s="4">
        <v>52.64</v>
      </c>
      <c r="AH35" s="12"/>
      <c r="AJ35" s="4">
        <v>52.64</v>
      </c>
      <c r="AK35" s="12"/>
      <c r="AM35" s="4">
        <v>55.63</v>
      </c>
      <c r="AN35" s="4">
        <v>40.020000000000003</v>
      </c>
      <c r="AO35" s="12"/>
      <c r="AQ35" s="4">
        <v>64.66</v>
      </c>
      <c r="AR35" s="12"/>
      <c r="AU35" s="12"/>
      <c r="AV35" s="4">
        <f>MIN(K35:AQ35)</f>
        <v>39.67</v>
      </c>
      <c r="AW35" s="4">
        <f>MAX(K35:AQ35)</f>
        <v>64.66</v>
      </c>
    </row>
    <row r="36" spans="1:49" x14ac:dyDescent="0.25">
      <c r="A36" s="3" t="s">
        <v>39</v>
      </c>
      <c r="B36" s="1" t="s">
        <v>64</v>
      </c>
      <c r="C36" t="s">
        <v>49</v>
      </c>
      <c r="D36" s="3">
        <v>70553</v>
      </c>
      <c r="E36" s="4">
        <v>3080</v>
      </c>
      <c r="F36" s="44"/>
      <c r="G36" s="4">
        <f>E36*0.7</f>
        <v>2156</v>
      </c>
      <c r="I36" s="12"/>
      <c r="J36" s="4">
        <v>800</v>
      </c>
      <c r="L36" s="12"/>
      <c r="M36" s="4">
        <v>800</v>
      </c>
      <c r="O36" s="12"/>
      <c r="P36" s="4">
        <f>E36*0.8</f>
        <v>2464</v>
      </c>
      <c r="Q36" s="4">
        <f>+E36*0.51</f>
        <v>1570.8</v>
      </c>
      <c r="S36" s="12"/>
      <c r="T36" s="4">
        <v>183.6</v>
      </c>
      <c r="V36" s="12"/>
      <c r="W36" s="4">
        <v>1650</v>
      </c>
      <c r="Y36" s="12"/>
      <c r="Z36" s="4">
        <v>950</v>
      </c>
      <c r="AB36" s="12"/>
      <c r="AC36" s="4">
        <v>800</v>
      </c>
      <c r="AE36" s="12"/>
      <c r="AF36" s="4">
        <f t="shared" si="15"/>
        <v>2310</v>
      </c>
      <c r="AH36" s="12"/>
      <c r="AI36" s="4">
        <f>+E36*0.75</f>
        <v>2310</v>
      </c>
      <c r="AK36" s="12"/>
      <c r="AL36" s="4">
        <v>772.84</v>
      </c>
      <c r="AM36" s="4">
        <v>714.84</v>
      </c>
      <c r="AN36" s="4">
        <v>368.02</v>
      </c>
      <c r="AO36" s="12"/>
      <c r="AP36" s="4">
        <f>E36*0.58</f>
        <v>1786.3999999999999</v>
      </c>
      <c r="AR36" s="12"/>
      <c r="AS36" s="4">
        <f>MIN(J36:AP36)</f>
        <v>183.6</v>
      </c>
      <c r="AT36" s="4">
        <f>MAX(J36:AQ36)</f>
        <v>2464</v>
      </c>
      <c r="AU36" s="12"/>
    </row>
    <row r="37" spans="1:49" x14ac:dyDescent="0.25">
      <c r="A37" s="3"/>
      <c r="B37" s="1"/>
      <c r="C37" t="s">
        <v>41</v>
      </c>
      <c r="D37" s="3">
        <v>70553</v>
      </c>
      <c r="E37" s="4">
        <v>304</v>
      </c>
      <c r="F37" s="44"/>
      <c r="H37" s="4">
        <f t="shared" ref="H37" si="17">E37*0.7</f>
        <v>212.79999999999998</v>
      </c>
      <c r="I37" s="12"/>
      <c r="K37" s="4">
        <f>+'[1]01_2021 UPDATE'!$N$206</f>
        <v>95</v>
      </c>
      <c r="L37" s="12"/>
      <c r="N37" s="4">
        <v>132.88999999999999</v>
      </c>
      <c r="O37" s="12"/>
      <c r="R37" s="4">
        <v>110.19</v>
      </c>
      <c r="S37" s="12"/>
      <c r="U37" s="4">
        <v>139.85</v>
      </c>
      <c r="V37" s="12"/>
      <c r="X37" s="4">
        <v>135.62</v>
      </c>
      <c r="Y37" s="12"/>
      <c r="AA37" s="4">
        <v>139.85</v>
      </c>
      <c r="AB37" s="12"/>
      <c r="AD37" s="4">
        <v>141.51</v>
      </c>
      <c r="AE37" s="12"/>
      <c r="AG37" s="4">
        <v>141.51</v>
      </c>
      <c r="AH37" s="12"/>
      <c r="AJ37" s="4">
        <v>141.51</v>
      </c>
      <c r="AK37" s="12"/>
      <c r="AM37" s="4">
        <v>148.51</v>
      </c>
      <c r="AN37" s="4">
        <v>106.84</v>
      </c>
      <c r="AO37" s="12"/>
      <c r="AQ37" s="4">
        <v>174.26</v>
      </c>
      <c r="AR37" s="12"/>
      <c r="AU37" s="12"/>
      <c r="AV37" s="4">
        <f>MIN(K37:AQ37)</f>
        <v>95</v>
      </c>
      <c r="AW37" s="4">
        <f>MAX(K37:AQ37)</f>
        <v>174.26</v>
      </c>
    </row>
    <row r="38" spans="1:49" x14ac:dyDescent="0.25">
      <c r="A38" s="3" t="s">
        <v>39</v>
      </c>
      <c r="B38" s="1" t="s">
        <v>65</v>
      </c>
      <c r="C38" t="s">
        <v>49</v>
      </c>
      <c r="D38" s="3">
        <v>72100</v>
      </c>
      <c r="E38" s="4">
        <v>459</v>
      </c>
      <c r="F38" s="44"/>
      <c r="G38" s="4">
        <f>E38*0.7</f>
        <v>321.29999999999995</v>
      </c>
      <c r="I38" s="12"/>
      <c r="J38" s="4">
        <f>E38*0.7</f>
        <v>321.29999999999995</v>
      </c>
      <c r="L38" s="12"/>
      <c r="M38" s="4">
        <f>E38*0.75</f>
        <v>344.25</v>
      </c>
      <c r="O38" s="12"/>
      <c r="P38" s="4">
        <f>E38*0.8</f>
        <v>367.20000000000005</v>
      </c>
      <c r="Q38" s="4">
        <f>+E38*0.51</f>
        <v>234.09</v>
      </c>
      <c r="S38" s="12"/>
      <c r="T38" s="4">
        <v>220.56</v>
      </c>
      <c r="V38" s="12"/>
      <c r="W38" s="4">
        <f>E38*0.65</f>
        <v>298.35000000000002</v>
      </c>
      <c r="Y38" s="12"/>
      <c r="Z38" s="4">
        <f>E38*0.85</f>
        <v>390.15</v>
      </c>
      <c r="AB38" s="12"/>
      <c r="AC38" s="4">
        <f t="shared" ref="AC38" si="18">E38*0.75</f>
        <v>344.25</v>
      </c>
      <c r="AE38" s="12"/>
      <c r="AF38" s="4">
        <f t="shared" si="15"/>
        <v>344.25</v>
      </c>
      <c r="AH38" s="12"/>
      <c r="AI38" s="4">
        <f>+E38*0.75</f>
        <v>344.25</v>
      </c>
      <c r="AK38" s="12"/>
      <c r="AL38" s="4">
        <v>231.59</v>
      </c>
      <c r="AM38" s="4">
        <v>214.21</v>
      </c>
      <c r="AN38" s="4">
        <v>110.28</v>
      </c>
      <c r="AO38" s="12"/>
      <c r="AP38" s="4">
        <f>E38*0.58</f>
        <v>266.21999999999997</v>
      </c>
      <c r="AR38" s="12"/>
      <c r="AS38" s="4">
        <f>MIN(J38:AP38)</f>
        <v>110.28</v>
      </c>
      <c r="AT38" s="4">
        <f>MAX(J38:AQ38)</f>
        <v>390.15</v>
      </c>
      <c r="AU38" s="12"/>
    </row>
    <row r="39" spans="1:49" x14ac:dyDescent="0.25">
      <c r="A39" s="3"/>
      <c r="B39" s="1"/>
      <c r="C39" t="s">
        <v>41</v>
      </c>
      <c r="D39" s="3">
        <v>72100</v>
      </c>
      <c r="E39" s="4">
        <v>26</v>
      </c>
      <c r="F39" s="44"/>
      <c r="H39" s="4">
        <f t="shared" ref="H39" si="19">E39*0.7</f>
        <v>18.2</v>
      </c>
      <c r="I39" s="12"/>
      <c r="K39" s="4">
        <v>11.54</v>
      </c>
      <c r="L39" s="12"/>
      <c r="N39" s="4">
        <v>13.16</v>
      </c>
      <c r="O39" s="12"/>
      <c r="R39" s="4">
        <v>10.17</v>
      </c>
      <c r="S39" s="12"/>
      <c r="U39" s="4">
        <v>13.98</v>
      </c>
      <c r="V39" s="12"/>
      <c r="X39" s="4">
        <v>13.36</v>
      </c>
      <c r="Y39" s="12"/>
      <c r="AA39" s="4">
        <v>13.98</v>
      </c>
      <c r="AB39" s="12"/>
      <c r="AD39" s="4">
        <v>13.95</v>
      </c>
      <c r="AE39" s="12"/>
      <c r="AG39" s="4">
        <v>13.95</v>
      </c>
      <c r="AH39" s="12"/>
      <c r="AJ39" s="4">
        <v>13.95</v>
      </c>
      <c r="AK39" s="12"/>
      <c r="AM39" s="4">
        <v>14.67</v>
      </c>
      <c r="AN39" s="4">
        <v>10.56</v>
      </c>
      <c r="AO39" s="12"/>
      <c r="AQ39" s="4">
        <v>17.41</v>
      </c>
      <c r="AR39" s="12"/>
      <c r="AU39" s="12"/>
      <c r="AV39" s="4">
        <f>MIN(K39:AQ39)</f>
        <v>10.17</v>
      </c>
      <c r="AW39" s="4">
        <f>MAX(K39:AQ39)</f>
        <v>17.41</v>
      </c>
    </row>
    <row r="40" spans="1:49" x14ac:dyDescent="0.25">
      <c r="A40" s="3" t="s">
        <v>39</v>
      </c>
      <c r="B40" s="1" t="s">
        <v>66</v>
      </c>
      <c r="C40" t="s">
        <v>49</v>
      </c>
      <c r="D40" s="3">
        <v>72148</v>
      </c>
      <c r="E40" s="4">
        <v>1972</v>
      </c>
      <c r="F40" s="44"/>
      <c r="G40" s="4">
        <f>E40*0.7</f>
        <v>1380.3999999999999</v>
      </c>
      <c r="I40" s="12"/>
      <c r="J40" s="4">
        <v>800</v>
      </c>
      <c r="L40" s="12"/>
      <c r="M40" s="4">
        <v>800</v>
      </c>
      <c r="O40" s="12"/>
      <c r="P40" s="4">
        <f>E40*0.8</f>
        <v>1577.6000000000001</v>
      </c>
      <c r="Q40" s="4">
        <f>+E40*0.51</f>
        <v>1005.72</v>
      </c>
      <c r="S40" s="12"/>
      <c r="T40" s="4">
        <v>736.04</v>
      </c>
      <c r="V40" s="12"/>
      <c r="W40" s="4">
        <v>1650</v>
      </c>
      <c r="Y40" s="12"/>
      <c r="Z40" s="4">
        <v>950</v>
      </c>
      <c r="AB40" s="12"/>
      <c r="AC40" s="4">
        <v>800</v>
      </c>
      <c r="AE40" s="12"/>
      <c r="AF40" s="4">
        <f t="shared" si="15"/>
        <v>1479</v>
      </c>
      <c r="AH40" s="12"/>
      <c r="AI40" s="4">
        <f>+E40*0.75</f>
        <v>1479</v>
      </c>
      <c r="AK40" s="12"/>
      <c r="AL40" s="4">
        <v>528.57000000000005</v>
      </c>
      <c r="AM40" s="4">
        <v>488.9</v>
      </c>
      <c r="AN40" s="4">
        <v>251.7</v>
      </c>
      <c r="AO40" s="12"/>
      <c r="AP40" s="4">
        <f>E40*0.58</f>
        <v>1143.76</v>
      </c>
      <c r="AR40" s="12"/>
      <c r="AS40" s="4">
        <f>MIN(J40:AP40)</f>
        <v>251.7</v>
      </c>
      <c r="AT40" s="4">
        <f>MAX(J40:AQ40)</f>
        <v>1650</v>
      </c>
      <c r="AU40" s="12"/>
    </row>
    <row r="41" spans="1:49" x14ac:dyDescent="0.25">
      <c r="A41" s="3"/>
      <c r="B41" s="1"/>
      <c r="C41" t="s">
        <v>41</v>
      </c>
      <c r="D41" s="3">
        <v>72148</v>
      </c>
      <c r="E41" s="4">
        <v>191</v>
      </c>
      <c r="F41" s="44"/>
      <c r="H41" s="4">
        <f t="shared" ref="H41" si="20">E41*0.7</f>
        <v>133.69999999999999</v>
      </c>
      <c r="I41" s="12"/>
      <c r="K41" s="4">
        <v>95</v>
      </c>
      <c r="L41" s="12"/>
      <c r="N41" s="4">
        <v>86.12</v>
      </c>
      <c r="O41" s="12"/>
      <c r="R41" s="4">
        <v>69.16</v>
      </c>
      <c r="S41" s="12"/>
      <c r="U41" s="4">
        <v>91.06</v>
      </c>
      <c r="V41" s="12"/>
      <c r="X41" s="4">
        <v>88.01</v>
      </c>
      <c r="Y41" s="12"/>
      <c r="AA41" s="4">
        <v>91.06</v>
      </c>
      <c r="AB41" s="12"/>
      <c r="AD41" s="4">
        <v>91.84</v>
      </c>
      <c r="AE41" s="12"/>
      <c r="AG41" s="4">
        <v>91.84</v>
      </c>
      <c r="AH41" s="12"/>
      <c r="AJ41" s="4">
        <v>91.84</v>
      </c>
      <c r="AK41" s="12"/>
      <c r="AM41" s="4">
        <v>96.74</v>
      </c>
      <c r="AN41" s="4">
        <v>69.59</v>
      </c>
      <c r="AO41" s="12"/>
      <c r="AQ41" s="4">
        <v>113.48</v>
      </c>
      <c r="AR41" s="12"/>
      <c r="AU41" s="12"/>
      <c r="AV41" s="4">
        <f>MIN(K41:AQ41)</f>
        <v>69.16</v>
      </c>
      <c r="AW41" s="4">
        <f>MAX(K41:AQ41)</f>
        <v>113.48</v>
      </c>
    </row>
    <row r="42" spans="1:49" x14ac:dyDescent="0.25">
      <c r="A42" s="3" t="s">
        <v>39</v>
      </c>
      <c r="B42" s="1" t="s">
        <v>67</v>
      </c>
      <c r="C42" t="s">
        <v>49</v>
      </c>
      <c r="D42" s="3">
        <v>72193</v>
      </c>
      <c r="E42" s="4">
        <v>1574</v>
      </c>
      <c r="F42" s="44"/>
      <c r="G42" s="4">
        <f>E42*0.7</f>
        <v>1101.8</v>
      </c>
      <c r="I42" s="12"/>
      <c r="J42" s="4">
        <f>E42*0.7</f>
        <v>1101.8</v>
      </c>
      <c r="L42" s="12"/>
      <c r="M42" s="4">
        <f>E42*0.75</f>
        <v>1180.5</v>
      </c>
      <c r="O42" s="12"/>
      <c r="P42" s="4">
        <f>E42*0.8</f>
        <v>1259.2</v>
      </c>
      <c r="Q42" s="4">
        <f>+E42*0.51</f>
        <v>802.74</v>
      </c>
      <c r="S42" s="12"/>
      <c r="T42" s="4">
        <v>370.06</v>
      </c>
      <c r="V42" s="12"/>
      <c r="W42" s="4">
        <v>1200</v>
      </c>
      <c r="Y42" s="12"/>
      <c r="Z42" s="4">
        <v>1195</v>
      </c>
      <c r="AB42" s="12"/>
      <c r="AC42" s="4">
        <f t="shared" ref="AC42" si="21">E42*0.75</f>
        <v>1180.5</v>
      </c>
      <c r="AE42" s="12"/>
      <c r="AF42" s="4">
        <f t="shared" si="15"/>
        <v>1180.5</v>
      </c>
      <c r="AH42" s="12"/>
      <c r="AI42" s="4">
        <f>+E42*0.75</f>
        <v>1180.5</v>
      </c>
      <c r="AK42" s="12"/>
      <c r="AL42" s="4">
        <v>388.56</v>
      </c>
      <c r="AM42" s="4">
        <v>359.4</v>
      </c>
      <c r="AN42" s="4">
        <v>185.03</v>
      </c>
      <c r="AO42" s="12"/>
      <c r="AP42" s="4">
        <f>E42*0.58</f>
        <v>912.92</v>
      </c>
      <c r="AR42" s="12"/>
      <c r="AS42" s="4">
        <f>MIN(J42:AP42)</f>
        <v>185.03</v>
      </c>
      <c r="AT42" s="4">
        <f>MAX(J42:AQ42)</f>
        <v>1259.2</v>
      </c>
      <c r="AU42" s="12"/>
    </row>
    <row r="43" spans="1:49" x14ac:dyDescent="0.25">
      <c r="A43" s="3"/>
      <c r="B43" s="1"/>
      <c r="C43" t="s">
        <v>41</v>
      </c>
      <c r="D43" s="3">
        <v>72193</v>
      </c>
      <c r="E43" s="4">
        <v>136</v>
      </c>
      <c r="F43" s="44"/>
      <c r="H43" s="4">
        <f t="shared" ref="H43" si="22">E43*0.7</f>
        <v>95.199999999999989</v>
      </c>
      <c r="I43" s="12"/>
      <c r="K43" s="4">
        <v>60.72</v>
      </c>
      <c r="L43" s="12"/>
      <c r="N43" s="4">
        <v>67.27</v>
      </c>
      <c r="O43" s="12"/>
      <c r="R43" s="4">
        <v>53.93</v>
      </c>
      <c r="S43" s="12"/>
      <c r="U43" s="4">
        <v>71.03</v>
      </c>
      <c r="V43" s="12"/>
      <c r="X43" s="4">
        <v>68.459999999999994</v>
      </c>
      <c r="Y43" s="12"/>
      <c r="AA43" s="4">
        <v>71.03</v>
      </c>
      <c r="AB43" s="12"/>
      <c r="AD43" s="4">
        <v>71.430000000000007</v>
      </c>
      <c r="AE43" s="12"/>
      <c r="AG43" s="4">
        <v>71.430000000000007</v>
      </c>
      <c r="AH43" s="12"/>
      <c r="AJ43" s="4">
        <v>71.430000000000007</v>
      </c>
      <c r="AK43" s="12"/>
      <c r="AM43" s="4">
        <v>75.39</v>
      </c>
      <c r="AN43" s="4">
        <v>54.24</v>
      </c>
      <c r="AO43" s="12"/>
      <c r="AQ43" s="4">
        <v>88.52</v>
      </c>
      <c r="AR43" s="12"/>
      <c r="AU43" s="12"/>
      <c r="AV43" s="4">
        <f>MIN(K43:AQ43)</f>
        <v>53.93</v>
      </c>
      <c r="AW43" s="4">
        <f>MAX(K43:AQ43)</f>
        <v>88.52</v>
      </c>
    </row>
    <row r="44" spans="1:49" x14ac:dyDescent="0.25">
      <c r="A44" s="3" t="s">
        <v>39</v>
      </c>
      <c r="B44" s="1" t="s">
        <v>68</v>
      </c>
      <c r="C44" t="s">
        <v>49</v>
      </c>
      <c r="D44" s="3">
        <v>73721</v>
      </c>
      <c r="E44" s="4">
        <v>2221</v>
      </c>
      <c r="F44" s="44"/>
      <c r="G44" s="4">
        <f>E44*0.7</f>
        <v>1554.6999999999998</v>
      </c>
      <c r="I44" s="12"/>
      <c r="J44" s="4">
        <v>800</v>
      </c>
      <c r="L44" s="12"/>
      <c r="M44" s="4">
        <v>800</v>
      </c>
      <c r="O44" s="12"/>
      <c r="P44" s="4">
        <f>E44*0.8</f>
        <v>1776.8000000000002</v>
      </c>
      <c r="Q44" s="4">
        <f>+E44*0.51</f>
        <v>1132.71</v>
      </c>
      <c r="S44" s="12"/>
      <c r="T44" s="4">
        <v>1653.9</v>
      </c>
      <c r="V44" s="12"/>
      <c r="W44" s="4">
        <v>1650</v>
      </c>
      <c r="Y44" s="12"/>
      <c r="Z44" s="4">
        <v>950</v>
      </c>
      <c r="AB44" s="12"/>
      <c r="AC44" s="4">
        <v>800</v>
      </c>
      <c r="AE44" s="12"/>
      <c r="AF44" s="4">
        <f t="shared" si="15"/>
        <v>1665.75</v>
      </c>
      <c r="AH44" s="12"/>
      <c r="AI44" s="4">
        <f>+E44*0.75</f>
        <v>1665.75</v>
      </c>
      <c r="AK44" s="12"/>
      <c r="AL44" s="4">
        <v>528.57000000000005</v>
      </c>
      <c r="AM44" s="4">
        <v>488.9</v>
      </c>
      <c r="AN44" s="4">
        <v>251.7</v>
      </c>
      <c r="AO44" s="12"/>
      <c r="AP44" s="4">
        <f>E44*0.58</f>
        <v>1288.1799999999998</v>
      </c>
      <c r="AR44" s="12"/>
      <c r="AS44" s="4">
        <f>MIN(J44:AP44)</f>
        <v>251.7</v>
      </c>
      <c r="AT44" s="4">
        <f>MAX(J44:AQ44)</f>
        <v>1776.8000000000002</v>
      </c>
      <c r="AU44" s="12"/>
    </row>
    <row r="45" spans="1:49" x14ac:dyDescent="0.25">
      <c r="A45" s="3"/>
      <c r="B45" s="1"/>
      <c r="C45" t="s">
        <v>41</v>
      </c>
      <c r="D45" s="3">
        <v>73721</v>
      </c>
      <c r="E45" s="4">
        <v>175</v>
      </c>
      <c r="F45" s="44"/>
      <c r="H45" s="4">
        <f t="shared" ref="H45" si="23">E45*0.7</f>
        <v>122.49999999999999</v>
      </c>
      <c r="I45" s="12"/>
      <c r="K45" s="4">
        <v>95</v>
      </c>
      <c r="L45" s="12"/>
      <c r="N45" s="4">
        <v>78.77</v>
      </c>
      <c r="O45" s="12"/>
      <c r="R45" s="4">
        <v>62.74</v>
      </c>
      <c r="S45" s="12"/>
      <c r="U45" s="4">
        <v>83025</v>
      </c>
      <c r="V45" s="12"/>
      <c r="X45" s="4">
        <v>80.150000000000006</v>
      </c>
      <c r="Y45" s="12"/>
      <c r="AA45" s="4">
        <v>83.25</v>
      </c>
      <c r="AB45" s="12"/>
      <c r="AD45" s="4">
        <v>83.63</v>
      </c>
      <c r="AE45" s="12"/>
      <c r="AG45" s="4">
        <v>83.63</v>
      </c>
      <c r="AH45" s="12"/>
      <c r="AJ45" s="4">
        <v>83.63</v>
      </c>
      <c r="AK45" s="12"/>
      <c r="AM45" s="4">
        <v>88.76</v>
      </c>
      <c r="AN45" s="4">
        <v>63.86</v>
      </c>
      <c r="AO45" s="12"/>
      <c r="AQ45" s="4">
        <v>103.74</v>
      </c>
      <c r="AR45" s="12"/>
      <c r="AU45" s="12"/>
      <c r="AV45" s="4">
        <f>MIN(K45:AQ45)</f>
        <v>62.74</v>
      </c>
      <c r="AW45" s="4">
        <f>MAX(K45:AQ45)</f>
        <v>83025</v>
      </c>
    </row>
    <row r="46" spans="1:49" x14ac:dyDescent="0.25">
      <c r="A46" s="3" t="s">
        <v>39</v>
      </c>
      <c r="B46" s="1" t="s">
        <v>69</v>
      </c>
      <c r="C46" t="s">
        <v>49</v>
      </c>
      <c r="D46" s="3">
        <v>74177</v>
      </c>
      <c r="E46" s="4">
        <v>2094</v>
      </c>
      <c r="F46" s="44"/>
      <c r="G46" s="4">
        <f>E46*0.7</f>
        <v>1465.8</v>
      </c>
      <c r="I46" s="12"/>
      <c r="J46" s="4">
        <f>E46*0.7</f>
        <v>1465.8</v>
      </c>
      <c r="L46" s="12"/>
      <c r="M46" s="4">
        <f>E46*0.75</f>
        <v>1570.5</v>
      </c>
      <c r="O46" s="12"/>
      <c r="P46" s="4">
        <f>E46*0.8</f>
        <v>1675.2</v>
      </c>
      <c r="Q46" s="4">
        <f>+E46*0.51</f>
        <v>1067.94</v>
      </c>
      <c r="S46" s="12"/>
      <c r="T46" s="4">
        <v>736.04</v>
      </c>
      <c r="V46" s="12"/>
      <c r="W46" s="4">
        <v>1200</v>
      </c>
      <c r="Y46" s="12"/>
      <c r="Z46" s="4">
        <v>1195</v>
      </c>
      <c r="AB46" s="12"/>
      <c r="AC46" s="4">
        <f>E46*0.75</f>
        <v>1570.5</v>
      </c>
      <c r="AE46" s="12"/>
      <c r="AF46" s="4">
        <f t="shared" si="15"/>
        <v>1570.5</v>
      </c>
      <c r="AH46" s="12"/>
      <c r="AI46" s="4">
        <f>+E46*0.75</f>
        <v>1570.5</v>
      </c>
      <c r="AK46" s="12"/>
      <c r="AL46" s="4">
        <v>772.84</v>
      </c>
      <c r="AM46" s="4">
        <v>714.84</v>
      </c>
      <c r="AN46" s="4">
        <v>368.02</v>
      </c>
      <c r="AO46" s="12"/>
      <c r="AP46" s="4">
        <f>E46*0.58</f>
        <v>1214.52</v>
      </c>
      <c r="AR46" s="12"/>
      <c r="AS46" s="4">
        <f>MIN(J46:AP46)</f>
        <v>368.02</v>
      </c>
      <c r="AT46" s="4">
        <f>MAX(J46:AQ46)</f>
        <v>1675.2</v>
      </c>
      <c r="AU46" s="12"/>
    </row>
    <row r="47" spans="1:49" x14ac:dyDescent="0.25">
      <c r="A47" s="3"/>
      <c r="B47" s="1"/>
      <c r="C47" t="s">
        <v>41</v>
      </c>
      <c r="D47" s="3">
        <v>74177</v>
      </c>
      <c r="E47" s="4">
        <v>191</v>
      </c>
      <c r="F47" s="44"/>
      <c r="H47" s="4">
        <f t="shared" ref="H47" si="24">E47*0.7</f>
        <v>133.69999999999999</v>
      </c>
      <c r="I47" s="12"/>
      <c r="K47" s="4">
        <v>96</v>
      </c>
      <c r="L47" s="12"/>
      <c r="N47" s="4">
        <v>105.78</v>
      </c>
      <c r="O47" s="12"/>
      <c r="R47" s="4">
        <v>88.42</v>
      </c>
      <c r="S47" s="12"/>
      <c r="U47" s="4">
        <v>111.14</v>
      </c>
      <c r="V47" s="12"/>
      <c r="X47" s="4">
        <v>108.07</v>
      </c>
      <c r="Y47" s="12"/>
      <c r="AA47" s="4">
        <v>111.14</v>
      </c>
      <c r="AB47" s="12"/>
      <c r="AD47" s="4">
        <v>112.77</v>
      </c>
      <c r="AE47" s="12"/>
      <c r="AG47" s="4">
        <v>112.77</v>
      </c>
      <c r="AH47" s="12"/>
      <c r="AJ47" s="4">
        <v>112.77</v>
      </c>
      <c r="AK47" s="12"/>
      <c r="AM47" s="4">
        <v>118.27</v>
      </c>
      <c r="AN47" s="4">
        <v>85.09</v>
      </c>
      <c r="AO47" s="12"/>
      <c r="AQ47" s="4">
        <v>138.49</v>
      </c>
      <c r="AR47" s="12"/>
      <c r="AU47" s="12"/>
      <c r="AV47" s="4">
        <f>MIN(K47:AQ47)</f>
        <v>85.09</v>
      </c>
      <c r="AW47" s="4">
        <f>MAX(K47:AQ47)</f>
        <v>138.49</v>
      </c>
    </row>
    <row r="48" spans="1:49" x14ac:dyDescent="0.25">
      <c r="A48" s="3" t="s">
        <v>39</v>
      </c>
      <c r="B48" s="1" t="s">
        <v>70</v>
      </c>
      <c r="C48" t="s">
        <v>49</v>
      </c>
      <c r="D48" s="3">
        <v>76700</v>
      </c>
      <c r="E48" s="4">
        <v>649</v>
      </c>
      <c r="F48" s="44"/>
      <c r="G48" s="4">
        <f>E48*0.7</f>
        <v>454.29999999999995</v>
      </c>
      <c r="I48" s="12"/>
      <c r="J48" s="4">
        <f>E48*0.7</f>
        <v>454.29999999999995</v>
      </c>
      <c r="L48" s="12"/>
      <c r="M48" s="4">
        <f>E48*0.75</f>
        <v>486.75</v>
      </c>
      <c r="O48" s="12"/>
      <c r="P48" s="4">
        <f>E48*0.8</f>
        <v>519.20000000000005</v>
      </c>
      <c r="Q48" s="4">
        <f>+E48*0.51</f>
        <v>330.99</v>
      </c>
      <c r="S48" s="12"/>
      <c r="T48" s="4">
        <v>220.56</v>
      </c>
      <c r="V48" s="12"/>
      <c r="W48" s="4">
        <f>E48*0.65</f>
        <v>421.85</v>
      </c>
      <c r="Y48" s="12"/>
      <c r="Z48" s="4">
        <f>E48*0.85</f>
        <v>551.65</v>
      </c>
      <c r="AB48" s="12"/>
      <c r="AC48" s="4">
        <f>E48*0.75</f>
        <v>486.75</v>
      </c>
      <c r="AE48" s="12"/>
      <c r="AF48" s="4">
        <f t="shared" si="15"/>
        <v>486.75</v>
      </c>
      <c r="AH48" s="12"/>
      <c r="AI48" s="4">
        <f>+E48*0.75</f>
        <v>486.75</v>
      </c>
      <c r="AK48" s="12"/>
      <c r="AL48" s="4">
        <v>231.59</v>
      </c>
      <c r="AM48" s="4">
        <v>214.21</v>
      </c>
      <c r="AN48" s="4">
        <v>110.28</v>
      </c>
      <c r="AO48" s="12"/>
      <c r="AP48" s="4">
        <f>E48*0.58</f>
        <v>376.41999999999996</v>
      </c>
      <c r="AR48" s="12"/>
      <c r="AS48" s="4">
        <f>MIN(J48:AP48)</f>
        <v>110.28</v>
      </c>
      <c r="AT48" s="4">
        <f>MAX(J48:AQ48)</f>
        <v>551.65</v>
      </c>
      <c r="AU48" s="12"/>
    </row>
    <row r="49" spans="1:49" x14ac:dyDescent="0.25">
      <c r="A49" s="3"/>
      <c r="C49" t="s">
        <v>41</v>
      </c>
      <c r="D49" s="3">
        <v>76700</v>
      </c>
      <c r="E49" s="4">
        <v>88</v>
      </c>
      <c r="F49" s="44"/>
      <c r="H49" s="4">
        <f t="shared" ref="H49" si="25">E49*0.7</f>
        <v>61.599999999999994</v>
      </c>
      <c r="I49" s="12"/>
      <c r="K49" s="4">
        <v>37</v>
      </c>
      <c r="L49" s="12"/>
      <c r="N49" s="4">
        <v>46.77</v>
      </c>
      <c r="O49" s="12"/>
      <c r="R49" s="4">
        <v>37.96</v>
      </c>
      <c r="S49" s="12"/>
      <c r="U49" s="4">
        <v>49.24</v>
      </c>
      <c r="V49" s="12"/>
      <c r="X49" s="4">
        <v>48.36</v>
      </c>
      <c r="Y49" s="12"/>
      <c r="AA49" s="4">
        <v>49.24</v>
      </c>
      <c r="AB49" s="12"/>
      <c r="AD49" s="4">
        <v>50.46</v>
      </c>
      <c r="AE49" s="12"/>
      <c r="AG49" s="4">
        <v>50.46</v>
      </c>
      <c r="AH49" s="12"/>
      <c r="AJ49" s="4">
        <v>50.46</v>
      </c>
      <c r="AK49" s="12"/>
      <c r="AM49" s="4">
        <v>52.89</v>
      </c>
      <c r="AN49" s="4">
        <v>38.049999999999997</v>
      </c>
      <c r="AO49" s="12"/>
      <c r="AQ49" s="4">
        <v>61.37</v>
      </c>
      <c r="AR49" s="12"/>
      <c r="AU49" s="12"/>
      <c r="AV49" s="4">
        <f>MIN(K49:AQ49)</f>
        <v>37</v>
      </c>
      <c r="AW49" s="4">
        <f>MAX(K49:AQ49)</f>
        <v>61.37</v>
      </c>
    </row>
    <row r="50" spans="1:49" x14ac:dyDescent="0.25">
      <c r="A50" s="3" t="s">
        <v>39</v>
      </c>
      <c r="B50" s="1" t="s">
        <v>71</v>
      </c>
      <c r="C50" t="s">
        <v>49</v>
      </c>
      <c r="D50" s="3">
        <v>43235</v>
      </c>
      <c r="E50" s="4">
        <v>2509</v>
      </c>
      <c r="F50" s="44"/>
      <c r="G50" s="4">
        <f>E50*0.7</f>
        <v>1756.3</v>
      </c>
      <c r="I50" s="12"/>
      <c r="J50" s="4">
        <f>E50*0.7</f>
        <v>1756.3</v>
      </c>
      <c r="L50" s="12"/>
      <c r="M50" s="4">
        <f>E50*0.75</f>
        <v>1881.75</v>
      </c>
      <c r="O50" s="12"/>
      <c r="P50" s="4">
        <f>E50*0.8</f>
        <v>2007.2</v>
      </c>
      <c r="Q50" s="4">
        <f>+E50*0.51</f>
        <v>1279.5899999999999</v>
      </c>
      <c r="S50" s="12"/>
      <c r="T50" s="4">
        <v>1913.52</v>
      </c>
      <c r="V50" s="12"/>
      <c r="W50" s="4">
        <f>E50*0.65</f>
        <v>1630.8500000000001</v>
      </c>
      <c r="Y50" s="12"/>
      <c r="Z50" s="4">
        <f>E50*0.85</f>
        <v>2132.65</v>
      </c>
      <c r="AB50" s="12"/>
      <c r="AC50" s="4">
        <f>E50*0.75</f>
        <v>1881.75</v>
      </c>
      <c r="AE50" s="12"/>
      <c r="AF50" s="4">
        <f t="shared" si="15"/>
        <v>1881.75</v>
      </c>
      <c r="AH50" s="12"/>
      <c r="AI50" s="4">
        <f>+E50*0.75</f>
        <v>1881.75</v>
      </c>
      <c r="AK50" s="12"/>
      <c r="AL50" s="4">
        <v>2009.2</v>
      </c>
      <c r="AM50" s="4">
        <v>1858.41</v>
      </c>
      <c r="AN50" s="4">
        <v>956.76</v>
      </c>
      <c r="AO50" s="12"/>
      <c r="AP50" s="4">
        <f>E50*0.58</f>
        <v>1455.2199999999998</v>
      </c>
      <c r="AR50" s="12"/>
      <c r="AS50" s="4">
        <f>MIN(J50:AP50)</f>
        <v>956.76</v>
      </c>
      <c r="AT50" s="4">
        <f>MAX(J50:AQ50)</f>
        <v>2132.65</v>
      </c>
      <c r="AU50" s="12"/>
    </row>
    <row r="51" spans="1:49" x14ac:dyDescent="0.25">
      <c r="A51" s="3"/>
      <c r="B51" s="1"/>
      <c r="C51" t="s">
        <v>41</v>
      </c>
      <c r="D51" s="3">
        <v>43235</v>
      </c>
      <c r="E51" s="4">
        <v>310</v>
      </c>
      <c r="F51" s="44"/>
      <c r="H51" s="4">
        <f t="shared" ref="H51" si="26">E51*0.7</f>
        <v>217</v>
      </c>
      <c r="I51" s="12"/>
      <c r="K51" s="4">
        <v>124</v>
      </c>
      <c r="L51" s="12"/>
      <c r="N51" s="4">
        <v>147.18</v>
      </c>
      <c r="O51" s="12"/>
      <c r="R51" s="4">
        <v>155.4</v>
      </c>
      <c r="S51" s="12"/>
      <c r="U51" s="4">
        <v>158.07</v>
      </c>
      <c r="V51" s="12"/>
      <c r="X51" s="4">
        <v>147.53</v>
      </c>
      <c r="Y51" s="12"/>
      <c r="AA51" s="4">
        <v>158.07</v>
      </c>
      <c r="AB51" s="12"/>
      <c r="AD51" s="4">
        <v>153.94</v>
      </c>
      <c r="AE51" s="12"/>
      <c r="AG51" s="4">
        <v>153.94</v>
      </c>
      <c r="AH51" s="12"/>
      <c r="AJ51" s="4">
        <v>153.94</v>
      </c>
      <c r="AK51" s="12"/>
      <c r="AM51" s="4">
        <v>155.43</v>
      </c>
      <c r="AN51" s="4">
        <v>111.82</v>
      </c>
      <c r="AO51" s="12"/>
      <c r="AQ51" s="4">
        <v>188.46</v>
      </c>
      <c r="AR51" s="12"/>
      <c r="AU51" s="12"/>
      <c r="AV51" s="4">
        <f>MIN(K51:AQ51)</f>
        <v>111.82</v>
      </c>
      <c r="AW51" s="4">
        <f>MAX(K51:AQ51)</f>
        <v>188.46</v>
      </c>
    </row>
    <row r="52" spans="1:49" x14ac:dyDescent="0.25">
      <c r="A52" s="3"/>
      <c r="B52" s="1"/>
      <c r="C52" t="s">
        <v>72</v>
      </c>
      <c r="D52" s="67">
        <v>731</v>
      </c>
      <c r="E52" s="68">
        <v>800</v>
      </c>
      <c r="F52" s="44"/>
      <c r="H52" s="4">
        <f>E52*0.7</f>
        <v>560</v>
      </c>
      <c r="I52" s="12"/>
      <c r="K52" s="4">
        <v>553</v>
      </c>
      <c r="L52" s="12"/>
      <c r="N52" s="4">
        <f>26.63*7</f>
        <v>186.41</v>
      </c>
      <c r="O52" s="12"/>
      <c r="R52" s="4">
        <v>560</v>
      </c>
      <c r="S52" s="12"/>
      <c r="U52" s="4">
        <f>60*7</f>
        <v>420</v>
      </c>
      <c r="V52" s="12"/>
      <c r="X52" s="4">
        <f>40*7</f>
        <v>280</v>
      </c>
      <c r="Y52" s="12"/>
      <c r="AA52" s="4">
        <f>56*7</f>
        <v>392</v>
      </c>
      <c r="AB52" s="12"/>
      <c r="AD52" s="4">
        <f>45*7</f>
        <v>315</v>
      </c>
      <c r="AE52" s="12"/>
      <c r="AG52" s="4">
        <f>45*7</f>
        <v>315</v>
      </c>
      <c r="AH52" s="12"/>
      <c r="AJ52" s="4">
        <f>45*7</f>
        <v>315</v>
      </c>
      <c r="AK52" s="12"/>
      <c r="AM52" s="4">
        <v>455</v>
      </c>
      <c r="AO52" s="12"/>
      <c r="AQ52" s="4">
        <f>85*7</f>
        <v>595</v>
      </c>
      <c r="AR52" s="12"/>
      <c r="AU52" s="12"/>
      <c r="AV52" s="4">
        <f>MIN(K52:AQ52)</f>
        <v>186.41</v>
      </c>
      <c r="AW52" s="4">
        <f>MAX(K52:AQ52)</f>
        <v>595</v>
      </c>
    </row>
    <row r="53" spans="1:49" x14ac:dyDescent="0.25">
      <c r="A53" s="3" t="s">
        <v>39</v>
      </c>
      <c r="B53" s="1" t="s">
        <v>73</v>
      </c>
      <c r="C53" t="s">
        <v>49</v>
      </c>
      <c r="D53" s="3">
        <v>43239</v>
      </c>
      <c r="E53" s="4">
        <v>2648</v>
      </c>
      <c r="F53" s="44"/>
      <c r="G53" s="4">
        <f>E53*0.7</f>
        <v>1853.6</v>
      </c>
      <c r="I53" s="12"/>
      <c r="J53" s="4">
        <f>E53*0.7</f>
        <v>1853.6</v>
      </c>
      <c r="L53" s="12"/>
      <c r="M53" s="4">
        <f>E53*0.75</f>
        <v>1986</v>
      </c>
      <c r="O53" s="12"/>
      <c r="P53" s="4">
        <f>E53*0.8</f>
        <v>2118.4</v>
      </c>
      <c r="Q53" s="4">
        <f>+E53*0.51</f>
        <v>1350.48</v>
      </c>
      <c r="S53" s="12"/>
      <c r="T53" s="4">
        <v>4048.44</v>
      </c>
      <c r="V53" s="12"/>
      <c r="W53" s="4">
        <f>E53*0.65</f>
        <v>1721.2</v>
      </c>
      <c r="Y53" s="12"/>
      <c r="Z53" s="4">
        <f>E53*0.85</f>
        <v>2250.7999999999997</v>
      </c>
      <c r="AB53" s="12"/>
      <c r="AC53" s="4">
        <f>E53*0.75</f>
        <v>1986</v>
      </c>
      <c r="AE53" s="12"/>
      <c r="AF53" s="4">
        <f t="shared" ref="AF53" si="27">+E53*0.75</f>
        <v>1986</v>
      </c>
      <c r="AH53" s="12"/>
      <c r="AI53" s="4">
        <f>+E53*0.75</f>
        <v>1986</v>
      </c>
      <c r="AK53" s="12"/>
      <c r="AL53" s="4">
        <v>2009.2</v>
      </c>
      <c r="AM53" s="4">
        <v>1858.41</v>
      </c>
      <c r="AN53" s="4">
        <v>956.76</v>
      </c>
      <c r="AO53" s="12"/>
      <c r="AP53" s="4">
        <f>E53*0.58</f>
        <v>1535.84</v>
      </c>
      <c r="AR53" s="12"/>
      <c r="AS53" s="4">
        <f>MIN(J53:AP53)</f>
        <v>956.76</v>
      </c>
      <c r="AT53" s="4">
        <f>MAX(J53:AQ53)</f>
        <v>4048.44</v>
      </c>
      <c r="AU53" s="12"/>
    </row>
    <row r="54" spans="1:49" x14ac:dyDescent="0.25">
      <c r="A54" s="3"/>
      <c r="B54" s="1"/>
      <c r="C54" t="s">
        <v>41</v>
      </c>
      <c r="D54" s="3">
        <v>43239</v>
      </c>
      <c r="E54" s="4">
        <v>335</v>
      </c>
      <c r="F54" s="44"/>
      <c r="H54" s="4">
        <f t="shared" ref="H54" si="28">E54*0.7</f>
        <v>234.49999999999997</v>
      </c>
      <c r="I54" s="12"/>
      <c r="K54" s="4">
        <v>140</v>
      </c>
      <c r="L54" s="12"/>
      <c r="N54" s="4">
        <v>165.96</v>
      </c>
      <c r="O54" s="12"/>
      <c r="R54" s="4">
        <v>184.8</v>
      </c>
      <c r="S54" s="12"/>
      <c r="U54" s="4">
        <v>178.41</v>
      </c>
      <c r="V54" s="12"/>
      <c r="X54" s="4">
        <v>166.3</v>
      </c>
      <c r="Y54" s="12"/>
      <c r="AA54" s="4">
        <v>178.41</v>
      </c>
      <c r="AB54" s="12"/>
      <c r="AD54" s="4">
        <v>173.53</v>
      </c>
      <c r="AE54" s="12"/>
      <c r="AG54" s="4">
        <v>173.53</v>
      </c>
      <c r="AH54" s="12"/>
      <c r="AJ54" s="4">
        <v>173.53</v>
      </c>
      <c r="AK54" s="12"/>
      <c r="AM54" s="4">
        <v>173.6</v>
      </c>
      <c r="AN54" s="4">
        <v>124.89</v>
      </c>
      <c r="AO54" s="12"/>
      <c r="AQ54" s="4">
        <v>212.72</v>
      </c>
      <c r="AR54" s="12"/>
      <c r="AU54" s="12"/>
      <c r="AV54" s="4">
        <f>MIN(K54:AQ54)</f>
        <v>124.89</v>
      </c>
      <c r="AW54" s="4">
        <f>MAX(K54:AQ54)</f>
        <v>212.72</v>
      </c>
    </row>
    <row r="55" spans="1:49" x14ac:dyDescent="0.25">
      <c r="A55" s="3" t="s">
        <v>39</v>
      </c>
      <c r="B55" s="1" t="s">
        <v>74</v>
      </c>
      <c r="C55" t="s">
        <v>49</v>
      </c>
      <c r="D55" s="3">
        <v>45378</v>
      </c>
      <c r="E55" s="4">
        <v>2740</v>
      </c>
      <c r="F55" s="44"/>
      <c r="G55" s="4">
        <f>E55*0.7</f>
        <v>1917.9999999999998</v>
      </c>
      <c r="I55" s="12"/>
      <c r="J55" s="4">
        <f>E55*0.7</f>
        <v>1917.9999999999998</v>
      </c>
      <c r="L55" s="12"/>
      <c r="M55" s="4">
        <f>E55*0.75</f>
        <v>2055</v>
      </c>
      <c r="O55" s="12"/>
      <c r="P55" s="4">
        <f>E55*0.8</f>
        <v>2192</v>
      </c>
      <c r="Q55" s="4">
        <f>+E55*0.51</f>
        <v>1397.4</v>
      </c>
      <c r="S55" s="12"/>
      <c r="T55" s="4">
        <v>2424.64</v>
      </c>
      <c r="V55" s="12"/>
      <c r="W55" s="4">
        <f>E55*0.65</f>
        <v>1781</v>
      </c>
      <c r="Y55" s="12"/>
      <c r="Z55" s="4">
        <f>E55*0.85</f>
        <v>2329</v>
      </c>
      <c r="AB55" s="12"/>
      <c r="AC55" s="4">
        <f>E55*0.75</f>
        <v>2055</v>
      </c>
      <c r="AE55" s="12"/>
      <c r="AF55" s="4">
        <f t="shared" ref="AF55" si="29">+E55*0.75</f>
        <v>2055</v>
      </c>
      <c r="AH55" s="12"/>
      <c r="AI55" s="4">
        <f>+E55*0.75</f>
        <v>2055</v>
      </c>
      <c r="AK55" s="12"/>
      <c r="AL55" s="4">
        <v>2060.1</v>
      </c>
      <c r="AM55" s="4">
        <v>1905.49</v>
      </c>
      <c r="AN55" s="4">
        <v>981</v>
      </c>
      <c r="AO55" s="12"/>
      <c r="AP55" s="4">
        <f>E55*0.58</f>
        <v>1589.1999999999998</v>
      </c>
      <c r="AR55" s="12"/>
      <c r="AS55" s="4">
        <f>MIN(J55:AP55)</f>
        <v>981</v>
      </c>
      <c r="AT55" s="4">
        <f>MAX(J55:AQ55)</f>
        <v>2424.64</v>
      </c>
      <c r="AU55" s="12"/>
    </row>
    <row r="56" spans="1:49" x14ac:dyDescent="0.25">
      <c r="A56" s="3"/>
      <c r="B56" s="1"/>
      <c r="C56" t="s">
        <v>41</v>
      </c>
      <c r="D56" s="3">
        <v>45378</v>
      </c>
      <c r="E56" s="4">
        <v>464</v>
      </c>
      <c r="F56" s="44"/>
      <c r="H56" s="4">
        <f t="shared" ref="H56" si="30">E56*0.7</f>
        <v>324.79999999999995</v>
      </c>
      <c r="I56" s="12"/>
      <c r="K56" s="4">
        <v>188</v>
      </c>
      <c r="L56" s="12"/>
      <c r="N56" s="4">
        <v>110.54</v>
      </c>
      <c r="O56" s="12"/>
      <c r="R56" s="4">
        <v>235.57</v>
      </c>
      <c r="S56" s="12"/>
      <c r="U56" s="4">
        <v>236.76</v>
      </c>
      <c r="V56" s="12"/>
      <c r="X56" s="4">
        <v>222.73</v>
      </c>
      <c r="Y56" s="12"/>
      <c r="AA56" s="4">
        <v>236.76</v>
      </c>
      <c r="AB56" s="12"/>
      <c r="AD56" s="4">
        <v>232.41</v>
      </c>
      <c r="AE56" s="12"/>
      <c r="AG56" s="4">
        <v>232.41</v>
      </c>
      <c r="AH56" s="12"/>
      <c r="AJ56" s="4">
        <v>232.41</v>
      </c>
      <c r="AK56" s="12"/>
      <c r="AM56" s="4">
        <v>230.46</v>
      </c>
      <c r="AN56" s="4">
        <v>165.8</v>
      </c>
      <c r="AO56" s="12"/>
      <c r="AQ56" s="4">
        <v>282.27999999999997</v>
      </c>
      <c r="AR56" s="12"/>
      <c r="AU56" s="12"/>
      <c r="AV56" s="4">
        <f>MIN(K56:AQ56)</f>
        <v>110.54</v>
      </c>
      <c r="AW56" s="4">
        <f>MAX(K56:AQ56)</f>
        <v>282.27999999999997</v>
      </c>
    </row>
    <row r="57" spans="1:49" x14ac:dyDescent="0.25">
      <c r="A57" s="3"/>
      <c r="B57" s="1"/>
      <c r="C57" t="s">
        <v>72</v>
      </c>
      <c r="D57" s="67">
        <v>812</v>
      </c>
      <c r="E57" s="4">
        <v>1200</v>
      </c>
      <c r="F57" s="44"/>
      <c r="H57" s="4">
        <f>E57*0.7</f>
        <v>840</v>
      </c>
      <c r="I57" s="12"/>
      <c r="K57" s="4">
        <v>553</v>
      </c>
      <c r="L57" s="12"/>
      <c r="N57" s="4">
        <f>26.63*7</f>
        <v>186.41</v>
      </c>
      <c r="O57" s="12"/>
      <c r="R57" s="4">
        <v>560</v>
      </c>
      <c r="S57" s="12"/>
      <c r="U57" s="4">
        <f>60*7</f>
        <v>420</v>
      </c>
      <c r="V57" s="12"/>
      <c r="X57" s="4">
        <f>40*7</f>
        <v>280</v>
      </c>
      <c r="Y57" s="12"/>
      <c r="AA57" s="4">
        <f>56*7</f>
        <v>392</v>
      </c>
      <c r="AB57" s="12"/>
      <c r="AD57" s="4">
        <f>45*7</f>
        <v>315</v>
      </c>
      <c r="AE57" s="12"/>
      <c r="AG57" s="4">
        <f>45*7</f>
        <v>315</v>
      </c>
      <c r="AH57" s="12"/>
      <c r="AJ57" s="4">
        <f>45*7</f>
        <v>315</v>
      </c>
      <c r="AK57" s="12"/>
      <c r="AM57" s="4">
        <v>455</v>
      </c>
      <c r="AO57" s="12"/>
      <c r="AQ57" s="4">
        <f>85*7</f>
        <v>595</v>
      </c>
      <c r="AR57" s="12"/>
      <c r="AU57" s="12"/>
      <c r="AV57" s="4">
        <f>MIN(K57:AQ57)</f>
        <v>186.41</v>
      </c>
      <c r="AW57" s="4">
        <f>MAX(K57:AQ57)</f>
        <v>595</v>
      </c>
    </row>
    <row r="58" spans="1:49" x14ac:dyDescent="0.25">
      <c r="A58" s="3" t="s">
        <v>39</v>
      </c>
      <c r="B58" s="1" t="s">
        <v>75</v>
      </c>
      <c r="C58" t="s">
        <v>49</v>
      </c>
      <c r="D58" s="3">
        <v>45380</v>
      </c>
      <c r="E58" s="4">
        <v>3576</v>
      </c>
      <c r="F58" s="44"/>
      <c r="G58" s="4">
        <f>E58*0.7</f>
        <v>2503.1999999999998</v>
      </c>
      <c r="I58" s="12"/>
      <c r="J58" s="4">
        <f>E58*0.7</f>
        <v>2503.1999999999998</v>
      </c>
      <c r="L58" s="12"/>
      <c r="M58" s="4">
        <f>E58*0.75</f>
        <v>2682</v>
      </c>
      <c r="O58" s="12"/>
      <c r="P58" s="4">
        <f>E58*0.8</f>
        <v>2860.8</v>
      </c>
      <c r="Q58" s="4">
        <f>+E58*0.51</f>
        <v>1823.76</v>
      </c>
      <c r="S58" s="12"/>
      <c r="T58" s="4">
        <v>2524.64</v>
      </c>
      <c r="V58" s="12"/>
      <c r="W58" s="4">
        <f>E58*0.65</f>
        <v>2324.4</v>
      </c>
      <c r="Y58" s="12"/>
      <c r="Z58" s="4">
        <f>E58*0.85</f>
        <v>3039.6</v>
      </c>
      <c r="AB58" s="12"/>
      <c r="AC58" s="4">
        <f>E58*0.75</f>
        <v>2682</v>
      </c>
      <c r="AE58" s="12"/>
      <c r="AF58" s="4">
        <f t="shared" ref="AF58" si="31">+E58*0.75</f>
        <v>2682</v>
      </c>
      <c r="AH58" s="12"/>
      <c r="AI58" s="4">
        <f>+E58*0.75</f>
        <v>2682</v>
      </c>
      <c r="AK58" s="12"/>
      <c r="AL58" s="4">
        <v>2650.87</v>
      </c>
      <c r="AM58" s="4">
        <v>2451.9299999999998</v>
      </c>
      <c r="AN58" s="4">
        <v>1262.32</v>
      </c>
      <c r="AO58" s="12"/>
      <c r="AP58" s="4">
        <f>E58*0.58</f>
        <v>2074.08</v>
      </c>
      <c r="AR58" s="12"/>
      <c r="AS58" s="4">
        <f>MIN(J58:AP58)</f>
        <v>1262.32</v>
      </c>
      <c r="AT58" s="4">
        <f>MAX(J58:AQ58)</f>
        <v>3039.6</v>
      </c>
      <c r="AU58" s="12"/>
    </row>
    <row r="59" spans="1:49" x14ac:dyDescent="0.25">
      <c r="A59" s="3"/>
      <c r="B59" s="1"/>
      <c r="C59" t="s">
        <v>41</v>
      </c>
      <c r="D59" s="3">
        <v>45380</v>
      </c>
      <c r="E59" s="4">
        <v>505</v>
      </c>
      <c r="F59" s="44"/>
      <c r="H59" s="4">
        <f t="shared" ref="H59" si="32">E59*0.7</f>
        <v>353.5</v>
      </c>
      <c r="I59" s="12"/>
      <c r="K59" s="4">
        <v>203</v>
      </c>
      <c r="L59" s="12"/>
      <c r="N59" s="4">
        <v>240.4</v>
      </c>
      <c r="O59" s="12"/>
      <c r="R59" s="4">
        <v>280.94</v>
      </c>
      <c r="S59" s="12"/>
      <c r="U59" s="4">
        <v>257.29000000000002</v>
      </c>
      <c r="V59" s="12"/>
      <c r="X59" s="4">
        <v>241.18</v>
      </c>
      <c r="Y59" s="12"/>
      <c r="AA59" s="4">
        <v>257.29000000000002</v>
      </c>
      <c r="AB59" s="12"/>
      <c r="AD59" s="4">
        <v>251.67</v>
      </c>
      <c r="AE59" s="12"/>
      <c r="AG59" s="4">
        <v>251.67</v>
      </c>
      <c r="AH59" s="12"/>
      <c r="AJ59" s="4">
        <v>251.67</v>
      </c>
      <c r="AK59" s="12"/>
      <c r="AM59" s="4">
        <v>248.9</v>
      </c>
      <c r="AN59" s="4">
        <v>179.06</v>
      </c>
      <c r="AO59" s="12"/>
      <c r="AQ59" s="4">
        <v>306.76</v>
      </c>
      <c r="AR59" s="12"/>
      <c r="AU59" s="12"/>
      <c r="AV59" s="4">
        <f>MIN(K59:AQ59)</f>
        <v>179.06</v>
      </c>
      <c r="AW59" s="4">
        <f>MAX(K59:AQ59)</f>
        <v>306.76</v>
      </c>
    </row>
    <row r="60" spans="1:49" x14ac:dyDescent="0.25">
      <c r="A60" s="3"/>
      <c r="B60" s="1"/>
      <c r="C60" t="s">
        <v>72</v>
      </c>
      <c r="D60" s="67">
        <v>812</v>
      </c>
      <c r="E60" s="4">
        <v>1200</v>
      </c>
      <c r="F60" s="44"/>
      <c r="H60" s="4">
        <v>560</v>
      </c>
      <c r="I60" s="12"/>
      <c r="K60" s="4">
        <v>553</v>
      </c>
      <c r="L60" s="12"/>
      <c r="N60" s="4">
        <v>186.41</v>
      </c>
      <c r="O60" s="12"/>
      <c r="R60" s="4">
        <v>560</v>
      </c>
      <c r="S60" s="12"/>
      <c r="U60" s="4">
        <v>420</v>
      </c>
      <c r="V60" s="12"/>
      <c r="X60" s="4">
        <v>280</v>
      </c>
      <c r="Y60" s="12"/>
      <c r="AA60" s="4">
        <v>392</v>
      </c>
      <c r="AB60" s="12"/>
      <c r="AD60" s="4">
        <v>315</v>
      </c>
      <c r="AE60" s="12"/>
      <c r="AG60" s="4">
        <v>315</v>
      </c>
      <c r="AH60" s="12"/>
      <c r="AJ60" s="4">
        <v>315</v>
      </c>
      <c r="AK60" s="12"/>
      <c r="AM60" s="4">
        <v>455</v>
      </c>
      <c r="AO60" s="12"/>
      <c r="AQ60" s="4">
        <v>595</v>
      </c>
      <c r="AR60" s="12"/>
      <c r="AU60" s="12"/>
      <c r="AV60" s="4">
        <f>MIN(K60:AQ60)</f>
        <v>186.41</v>
      </c>
      <c r="AW60" s="4">
        <f>MAX(K60:AQ60)</f>
        <v>595</v>
      </c>
    </row>
    <row r="61" spans="1:49" x14ac:dyDescent="0.25">
      <c r="A61" s="3" t="s">
        <v>39</v>
      </c>
      <c r="B61" s="1" t="s">
        <v>76</v>
      </c>
      <c r="C61" t="s">
        <v>49</v>
      </c>
      <c r="D61" s="3">
        <v>45385</v>
      </c>
      <c r="E61" s="4">
        <v>3778</v>
      </c>
      <c r="F61" s="44"/>
      <c r="G61" s="4">
        <f>E61*0.7</f>
        <v>2644.6</v>
      </c>
      <c r="I61" s="12"/>
      <c r="J61" s="4">
        <f>E61*0.7</f>
        <v>2644.6</v>
      </c>
      <c r="L61" s="12"/>
      <c r="M61" s="4">
        <f>E61*0.75</f>
        <v>2833.5</v>
      </c>
      <c r="O61" s="12"/>
      <c r="P61" s="4">
        <f>E61*0.8</f>
        <v>3022.4</v>
      </c>
      <c r="Q61" s="4">
        <f>+E61*0.51</f>
        <v>1926.78</v>
      </c>
      <c r="S61" s="12"/>
      <c r="T61" s="4">
        <v>2524.64</v>
      </c>
      <c r="V61" s="12"/>
      <c r="W61" s="4">
        <f>E61*0.65</f>
        <v>2455.7000000000003</v>
      </c>
      <c r="Y61" s="12"/>
      <c r="Z61" s="4">
        <f>E61*0.85</f>
        <v>3211.2999999999997</v>
      </c>
      <c r="AB61" s="12"/>
      <c r="AC61" s="4">
        <f>E61*0.75</f>
        <v>2833.5</v>
      </c>
      <c r="AE61" s="12"/>
      <c r="AF61" s="4">
        <f t="shared" ref="AF61" si="33">+E61*0.75</f>
        <v>2833.5</v>
      </c>
      <c r="AH61" s="12"/>
      <c r="AI61" s="4">
        <f>+E61*0.75</f>
        <v>2833.5</v>
      </c>
      <c r="AK61" s="12"/>
      <c r="AL61" s="4">
        <v>2650.87</v>
      </c>
      <c r="AM61" s="4">
        <v>2451.9299999999998</v>
      </c>
      <c r="AN61" s="4">
        <v>1262.32</v>
      </c>
      <c r="AO61" s="12"/>
      <c r="AP61" s="4">
        <f>E61*0.58</f>
        <v>2191.2399999999998</v>
      </c>
      <c r="AR61" s="12"/>
      <c r="AS61" s="4">
        <f>MIN(J61:AP61)</f>
        <v>1262.32</v>
      </c>
      <c r="AT61" s="4">
        <f>MAX(J61:AQ61)</f>
        <v>3211.2999999999997</v>
      </c>
      <c r="AU61" s="12"/>
    </row>
    <row r="62" spans="1:49" x14ac:dyDescent="0.25">
      <c r="A62" s="3"/>
      <c r="B62" s="1"/>
      <c r="C62" t="s">
        <v>41</v>
      </c>
      <c r="D62" s="3">
        <v>45385</v>
      </c>
      <c r="E62" s="4">
        <v>592</v>
      </c>
      <c r="F62" s="44"/>
      <c r="H62" s="4">
        <f t="shared" ref="H62" si="34">E62*0.7</f>
        <v>414.4</v>
      </c>
      <c r="I62" s="12"/>
      <c r="K62" s="4">
        <v>258</v>
      </c>
      <c r="L62" s="12"/>
      <c r="N62" s="4">
        <v>304.01</v>
      </c>
      <c r="O62" s="12"/>
      <c r="R62" s="4">
        <v>334.42</v>
      </c>
      <c r="S62" s="12"/>
      <c r="U62" s="4">
        <v>325.24</v>
      </c>
      <c r="V62" s="12"/>
      <c r="X62" s="4">
        <v>306.10000000000002</v>
      </c>
      <c r="Y62" s="12"/>
      <c r="AA62" s="4">
        <v>325.33999999999997</v>
      </c>
      <c r="AB62" s="12"/>
      <c r="AD62" s="4">
        <v>319.39999999999998</v>
      </c>
      <c r="AE62" s="12"/>
      <c r="AG62" s="4">
        <v>319.39999999999998</v>
      </c>
      <c r="AH62" s="12"/>
      <c r="AJ62" s="4">
        <v>319.39999999999998</v>
      </c>
      <c r="AK62" s="12"/>
      <c r="AM62" s="4">
        <v>313</v>
      </c>
      <c r="AN62" s="4">
        <v>225.18</v>
      </c>
      <c r="AO62" s="12"/>
      <c r="AQ62" s="4">
        <v>387.9</v>
      </c>
      <c r="AR62" s="12"/>
      <c r="AU62" s="12"/>
      <c r="AV62" s="4">
        <f>MIN(K62:AQ62)</f>
        <v>225.18</v>
      </c>
      <c r="AW62" s="4">
        <f>MAX(K62:AQ62)</f>
        <v>387.9</v>
      </c>
    </row>
    <row r="63" spans="1:49" x14ac:dyDescent="0.25">
      <c r="A63" s="3"/>
      <c r="B63" s="1"/>
      <c r="C63" t="s">
        <v>72</v>
      </c>
      <c r="D63" s="67">
        <v>812</v>
      </c>
      <c r="E63" s="67">
        <v>1200</v>
      </c>
      <c r="F63" s="44"/>
      <c r="H63" s="4">
        <v>560</v>
      </c>
      <c r="I63" s="12"/>
      <c r="K63" s="4">
        <v>258</v>
      </c>
      <c r="L63" s="12"/>
      <c r="N63" s="4">
        <v>186.41</v>
      </c>
      <c r="O63" s="12"/>
      <c r="R63" s="4">
        <v>560</v>
      </c>
      <c r="S63" s="12"/>
      <c r="U63" s="4">
        <v>420</v>
      </c>
      <c r="V63" s="12"/>
      <c r="X63" s="4">
        <v>280</v>
      </c>
      <c r="Y63" s="12"/>
      <c r="AA63" s="4">
        <v>392</v>
      </c>
      <c r="AB63" s="12"/>
      <c r="AD63" s="4">
        <v>315</v>
      </c>
      <c r="AE63" s="12"/>
      <c r="AG63" s="4">
        <v>315</v>
      </c>
      <c r="AH63" s="12"/>
      <c r="AJ63" s="4">
        <v>315</v>
      </c>
      <c r="AK63" s="12"/>
      <c r="AM63" s="4">
        <v>455</v>
      </c>
      <c r="AO63" s="12"/>
      <c r="AQ63" s="4">
        <v>595</v>
      </c>
      <c r="AR63" s="12"/>
      <c r="AU63" s="12"/>
      <c r="AV63" s="4">
        <f>MIN(K63:AQ63)</f>
        <v>186.41</v>
      </c>
      <c r="AW63" s="4">
        <f>MAX(K63:AQ63)</f>
        <v>595</v>
      </c>
    </row>
    <row r="64" spans="1:49" x14ac:dyDescent="0.25">
      <c r="A64" s="3" t="s">
        <v>39</v>
      </c>
      <c r="B64" s="1" t="s">
        <v>77</v>
      </c>
      <c r="C64" t="s">
        <v>49</v>
      </c>
      <c r="D64" s="3">
        <v>95810</v>
      </c>
      <c r="E64" s="4">
        <v>2463</v>
      </c>
      <c r="F64" s="44"/>
      <c r="G64" s="4">
        <f>E64*0.7</f>
        <v>1724.1</v>
      </c>
      <c r="I64" s="12"/>
      <c r="J64" s="4">
        <v>1135</v>
      </c>
      <c r="L64" s="12"/>
      <c r="M64" s="4">
        <v>950</v>
      </c>
      <c r="O64" s="12"/>
      <c r="P64" s="4">
        <f>E64*0.8</f>
        <v>1970.4</v>
      </c>
      <c r="Q64" s="4">
        <f>+E64*0.51</f>
        <v>1256.1300000000001</v>
      </c>
      <c r="S64" s="12"/>
      <c r="T64" s="4">
        <v>1811.74</v>
      </c>
      <c r="V64" s="12"/>
      <c r="W64" s="4">
        <f>E64*0.65</f>
        <v>1600.95</v>
      </c>
      <c r="Y64" s="12"/>
      <c r="Z64" s="4">
        <f>E64*0.85</f>
        <v>2093.5499999999997</v>
      </c>
      <c r="AB64" s="12"/>
      <c r="AC64" s="4">
        <v>950</v>
      </c>
      <c r="AE64" s="12"/>
      <c r="AF64" s="4">
        <f t="shared" ref="AF64" si="35">+E64*0.75</f>
        <v>1847.25</v>
      </c>
      <c r="AH64" s="12"/>
      <c r="AI64" s="4">
        <f>+E64*0.75</f>
        <v>1847.25</v>
      </c>
      <c r="AK64" s="12"/>
      <c r="AL64" s="4">
        <v>1902.33</v>
      </c>
      <c r="AM64" s="4">
        <v>1759.56</v>
      </c>
      <c r="AN64" s="4">
        <v>905.87</v>
      </c>
      <c r="AO64" s="12"/>
      <c r="AP64" s="4">
        <f>E64*0.58</f>
        <v>1428.54</v>
      </c>
      <c r="AR64" s="12"/>
      <c r="AS64" s="4">
        <f>MIN(J64:AP64)</f>
        <v>905.87</v>
      </c>
      <c r="AT64" s="4">
        <f>MAX(J64:AQ64)</f>
        <v>2093.5499999999997</v>
      </c>
      <c r="AU64" s="12"/>
    </row>
    <row r="65" spans="1:49" x14ac:dyDescent="0.25">
      <c r="A65" s="3"/>
      <c r="B65" s="1"/>
      <c r="C65" t="s">
        <v>41</v>
      </c>
      <c r="D65" s="3">
        <v>95810</v>
      </c>
      <c r="E65" s="4">
        <v>309</v>
      </c>
      <c r="F65" s="44"/>
      <c r="H65" s="4">
        <f t="shared" ref="H65" si="36">E65*0.7</f>
        <v>216.29999999999998</v>
      </c>
      <c r="I65" s="12"/>
      <c r="K65" s="4">
        <v>137</v>
      </c>
      <c r="L65" s="12"/>
      <c r="N65" s="4">
        <v>142.53</v>
      </c>
      <c r="O65" s="12"/>
      <c r="R65" s="4">
        <v>210.94</v>
      </c>
      <c r="S65" s="12"/>
      <c r="U65" s="4">
        <v>151.5</v>
      </c>
      <c r="V65" s="12"/>
      <c r="X65" s="4">
        <v>144.01</v>
      </c>
      <c r="Y65" s="12"/>
      <c r="AA65" s="4">
        <v>151.5</v>
      </c>
      <c r="AB65" s="12"/>
      <c r="AD65" s="4">
        <v>150.27000000000001</v>
      </c>
      <c r="AE65" s="12"/>
      <c r="AG65" s="4">
        <v>150.27000000000001</v>
      </c>
      <c r="AH65" s="12"/>
      <c r="AJ65" s="4">
        <v>150.27000000000001</v>
      </c>
      <c r="AK65" s="12"/>
      <c r="AM65" s="4">
        <v>169.51</v>
      </c>
      <c r="AN65" s="4">
        <v>121.95</v>
      </c>
      <c r="AO65" s="12"/>
      <c r="AQ65" s="4">
        <v>180.63</v>
      </c>
      <c r="AR65" s="12"/>
      <c r="AU65" s="12"/>
      <c r="AV65" s="4">
        <f>MIN(K65:AQ65)</f>
        <v>121.95</v>
      </c>
      <c r="AW65" s="4">
        <f>MAX(K65:AQ65)</f>
        <v>210.94</v>
      </c>
    </row>
    <row r="66" spans="1:49" ht="15.75" thickBot="1" x14ac:dyDescent="0.3">
      <c r="A66" s="3" t="s">
        <v>39</v>
      </c>
      <c r="B66" s="1" t="s">
        <v>78</v>
      </c>
      <c r="C66" t="s">
        <v>49</v>
      </c>
      <c r="D66" s="3">
        <v>97110</v>
      </c>
      <c r="E66" s="4">
        <v>100</v>
      </c>
      <c r="F66" s="44"/>
      <c r="G66" s="4">
        <f>E66*0.7</f>
        <v>70</v>
      </c>
      <c r="I66" s="12"/>
      <c r="J66" s="4">
        <f>E66*0.7</f>
        <v>70</v>
      </c>
      <c r="L66" s="12"/>
      <c r="M66" s="4">
        <f>E66*0.75</f>
        <v>75</v>
      </c>
      <c r="O66" s="12"/>
      <c r="P66" s="4">
        <f>E66*0.8</f>
        <v>80</v>
      </c>
      <c r="Q66" s="4">
        <f>+E66*0.51</f>
        <v>51</v>
      </c>
      <c r="S66" s="12"/>
      <c r="T66" s="4">
        <v>60.8</v>
      </c>
      <c r="V66" s="12"/>
      <c r="W66" s="4">
        <f>E66*0.65</f>
        <v>65</v>
      </c>
      <c r="Y66" s="12"/>
      <c r="Z66" s="4">
        <f>E66*0.85</f>
        <v>85</v>
      </c>
      <c r="AB66" s="12"/>
      <c r="AC66" s="4">
        <f>E66*0.75</f>
        <v>75</v>
      </c>
      <c r="AE66" s="12"/>
      <c r="AF66" s="4">
        <f t="shared" ref="AF66" si="37">+E66*0.75</f>
        <v>75</v>
      </c>
      <c r="AH66" s="12"/>
      <c r="AI66" s="4">
        <f>+E66*0.75</f>
        <v>75</v>
      </c>
      <c r="AK66" s="12"/>
      <c r="AL66" s="4">
        <v>63.08</v>
      </c>
      <c r="AM66" s="4">
        <v>58.35</v>
      </c>
      <c r="AN66" s="4">
        <v>30.04</v>
      </c>
      <c r="AO66" s="12"/>
      <c r="AP66" s="4">
        <f>E66*0.58</f>
        <v>57.999999999999993</v>
      </c>
      <c r="AR66" s="12"/>
      <c r="AS66" s="4">
        <f>MIN(J66:AP66)</f>
        <v>30.04</v>
      </c>
      <c r="AT66" s="4">
        <f>MAX(J66:AQ66)</f>
        <v>85</v>
      </c>
      <c r="AU66" s="12"/>
    </row>
    <row r="67" spans="1:49" ht="15.75" thickBot="1" x14ac:dyDescent="0.3">
      <c r="A67" s="27" t="s">
        <v>79</v>
      </c>
      <c r="B67" s="28"/>
      <c r="C67" s="28"/>
      <c r="D67" s="51"/>
      <c r="E67" s="52"/>
      <c r="F67" s="53"/>
      <c r="G67" s="52"/>
      <c r="H67" s="52"/>
      <c r="I67" s="54"/>
      <c r="J67" s="52"/>
      <c r="K67" s="52"/>
      <c r="L67" s="54"/>
      <c r="M67" s="52"/>
      <c r="N67" s="52"/>
      <c r="O67" s="54"/>
      <c r="P67" s="52"/>
      <c r="Q67" s="52"/>
      <c r="R67" s="52"/>
      <c r="S67" s="54"/>
      <c r="T67" s="52"/>
      <c r="U67" s="52"/>
      <c r="V67" s="54"/>
      <c r="W67" s="52"/>
      <c r="X67" s="52"/>
      <c r="Y67" s="54"/>
      <c r="Z67" s="52"/>
      <c r="AA67" s="52"/>
      <c r="AB67" s="54"/>
      <c r="AC67" s="52"/>
      <c r="AD67" s="52"/>
      <c r="AE67" s="54"/>
      <c r="AF67" s="52"/>
      <c r="AG67" s="52"/>
      <c r="AH67" s="54"/>
      <c r="AI67" s="21"/>
      <c r="AJ67" s="52"/>
      <c r="AK67" s="54"/>
      <c r="AL67" s="71"/>
      <c r="AM67" s="52"/>
      <c r="AN67" s="52"/>
      <c r="AO67" s="54"/>
      <c r="AP67" s="52"/>
      <c r="AQ67" s="55"/>
      <c r="AR67" s="54"/>
      <c r="AS67" s="52"/>
      <c r="AT67" s="52"/>
      <c r="AU67" s="54"/>
      <c r="AV67" s="52"/>
      <c r="AW67" s="55"/>
    </row>
    <row r="68" spans="1:49" x14ac:dyDescent="0.25">
      <c r="A68" s="56"/>
      <c r="B68" s="1" t="s">
        <v>80</v>
      </c>
      <c r="D68" s="3">
        <v>99243</v>
      </c>
      <c r="F68" s="44"/>
      <c r="I68" s="12"/>
      <c r="L68" s="12"/>
      <c r="O68" s="12"/>
      <c r="S68" s="12"/>
      <c r="V68" s="12"/>
      <c r="Y68" s="12"/>
      <c r="AB68" s="12"/>
      <c r="AE68" s="12"/>
      <c r="AH68" s="12"/>
      <c r="AK68" s="12"/>
      <c r="AO68" s="12"/>
      <c r="AR68" s="12"/>
      <c r="AU68" s="12"/>
    </row>
    <row r="69" spans="1:49" x14ac:dyDescent="0.25">
      <c r="A69" s="56"/>
      <c r="B69" s="1" t="s">
        <v>81</v>
      </c>
      <c r="D69" s="3">
        <v>99244</v>
      </c>
      <c r="F69" s="44"/>
      <c r="I69" s="12"/>
      <c r="L69" s="12"/>
      <c r="O69" s="12"/>
      <c r="S69" s="12"/>
      <c r="V69" s="12"/>
      <c r="Y69" s="12"/>
      <c r="AB69" s="12"/>
      <c r="AE69" s="12"/>
      <c r="AH69" s="12"/>
      <c r="AK69" s="12"/>
      <c r="AO69" s="12"/>
      <c r="AR69" s="12"/>
      <c r="AU69" s="12"/>
    </row>
    <row r="70" spans="1:49" x14ac:dyDescent="0.25">
      <c r="A70" s="56"/>
      <c r="B70" s="1" t="s">
        <v>82</v>
      </c>
      <c r="D70" s="3">
        <v>80055</v>
      </c>
      <c r="F70" s="44"/>
      <c r="I70" s="12"/>
      <c r="L70" s="12"/>
      <c r="O70" s="12"/>
      <c r="S70" s="12"/>
      <c r="V70" s="12"/>
      <c r="Y70" s="12"/>
      <c r="AB70" s="12"/>
      <c r="AE70" s="12"/>
      <c r="AH70" s="12"/>
      <c r="AK70" s="12"/>
      <c r="AO70" s="12"/>
      <c r="AR70" s="12"/>
      <c r="AU70" s="12"/>
    </row>
    <row r="71" spans="1:49" x14ac:dyDescent="0.25">
      <c r="A71" s="56"/>
      <c r="B71" s="1" t="s">
        <v>83</v>
      </c>
      <c r="D71" s="3" t="s">
        <v>84</v>
      </c>
      <c r="F71" s="44"/>
      <c r="I71" s="12"/>
      <c r="L71" s="12"/>
      <c r="O71" s="12"/>
      <c r="S71" s="12"/>
      <c r="V71" s="12"/>
      <c r="Y71" s="12"/>
      <c r="AB71" s="12"/>
      <c r="AE71" s="12"/>
      <c r="AH71" s="12"/>
      <c r="AK71" s="12"/>
      <c r="AO71" s="12"/>
      <c r="AR71" s="12"/>
      <c r="AU71" s="12"/>
    </row>
    <row r="72" spans="1:49" x14ac:dyDescent="0.25">
      <c r="A72" s="56"/>
      <c r="B72" s="1" t="s">
        <v>85</v>
      </c>
      <c r="D72" s="3">
        <v>84443</v>
      </c>
      <c r="F72" s="44"/>
      <c r="I72" s="12"/>
      <c r="L72" s="12"/>
      <c r="O72" s="12"/>
      <c r="S72" s="12"/>
      <c r="V72" s="12"/>
      <c r="Y72" s="12"/>
      <c r="AB72" s="12"/>
      <c r="AE72" s="12"/>
      <c r="AH72" s="12"/>
      <c r="AK72" s="12"/>
      <c r="AO72" s="12"/>
      <c r="AR72" s="12"/>
      <c r="AU72" s="12"/>
    </row>
    <row r="73" spans="1:49" x14ac:dyDescent="0.25">
      <c r="A73" s="56"/>
      <c r="B73" s="1" t="s">
        <v>86</v>
      </c>
      <c r="D73" s="3">
        <v>76805</v>
      </c>
      <c r="F73" s="44"/>
      <c r="I73" s="12"/>
      <c r="L73" s="12"/>
      <c r="O73" s="12"/>
      <c r="S73" s="12"/>
      <c r="V73" s="12"/>
      <c r="Y73" s="12"/>
      <c r="AB73" s="12"/>
      <c r="AE73" s="12"/>
      <c r="AH73" s="12"/>
      <c r="AK73" s="12"/>
      <c r="AO73" s="12"/>
      <c r="AR73" s="12"/>
      <c r="AU73" s="12"/>
    </row>
    <row r="74" spans="1:49" x14ac:dyDescent="0.25">
      <c r="A74" s="56"/>
      <c r="B74" s="1" t="s">
        <v>87</v>
      </c>
      <c r="D74" s="3">
        <v>76830</v>
      </c>
      <c r="F74" s="44"/>
      <c r="I74" s="12"/>
      <c r="L74" s="12"/>
      <c r="O74" s="12"/>
      <c r="S74" s="12"/>
      <c r="V74" s="12"/>
      <c r="Y74" s="12"/>
      <c r="AB74" s="12"/>
      <c r="AE74" s="12"/>
      <c r="AH74" s="12"/>
      <c r="AK74" s="12"/>
      <c r="AO74" s="12"/>
      <c r="AR74" s="12"/>
      <c r="AU74" s="12"/>
    </row>
    <row r="75" spans="1:49" x14ac:dyDescent="0.25">
      <c r="A75" s="56"/>
      <c r="B75" s="1" t="s">
        <v>88</v>
      </c>
      <c r="D75" s="3">
        <v>77065</v>
      </c>
      <c r="F75" s="44"/>
      <c r="I75" s="12"/>
      <c r="L75" s="12"/>
      <c r="O75" s="12"/>
      <c r="S75" s="12"/>
      <c r="V75" s="12"/>
      <c r="Y75" s="12"/>
      <c r="AB75" s="12"/>
      <c r="AE75" s="12"/>
      <c r="AH75" s="12"/>
      <c r="AK75" s="12"/>
      <c r="AO75" s="12"/>
      <c r="AR75" s="12"/>
      <c r="AU75" s="12"/>
    </row>
    <row r="76" spans="1:49" x14ac:dyDescent="0.25">
      <c r="A76" s="56"/>
      <c r="B76" s="1" t="s">
        <v>89</v>
      </c>
      <c r="D76" s="3">
        <v>77066</v>
      </c>
      <c r="F76" s="44"/>
      <c r="I76" s="12"/>
      <c r="L76" s="12"/>
      <c r="O76" s="12"/>
      <c r="S76" s="12"/>
      <c r="V76" s="12"/>
      <c r="Y76" s="12"/>
      <c r="AB76" s="12"/>
      <c r="AE76" s="12"/>
      <c r="AH76" s="12"/>
      <c r="AK76" s="12"/>
      <c r="AO76" s="12"/>
      <c r="AR76" s="12"/>
      <c r="AU76" s="12"/>
    </row>
    <row r="77" spans="1:49" x14ac:dyDescent="0.25">
      <c r="A77" s="56"/>
      <c r="B77" s="1" t="s">
        <v>90</v>
      </c>
      <c r="D77" s="3">
        <v>77067</v>
      </c>
      <c r="F77" s="44"/>
      <c r="I77" s="12"/>
      <c r="L77" s="12"/>
      <c r="O77" s="12"/>
      <c r="S77" s="12"/>
      <c r="V77" s="12"/>
      <c r="Y77" s="12"/>
      <c r="AB77" s="12"/>
      <c r="AE77" s="12"/>
      <c r="AH77" s="12"/>
      <c r="AK77" s="12"/>
      <c r="AO77" s="12"/>
      <c r="AR77" s="12"/>
      <c r="AU77" s="12"/>
    </row>
    <row r="78" spans="1:49" x14ac:dyDescent="0.25">
      <c r="A78" s="56"/>
      <c r="B78" s="1" t="s">
        <v>91</v>
      </c>
      <c r="D78" s="3">
        <v>216</v>
      </c>
      <c r="F78" s="44"/>
      <c r="I78" s="12"/>
      <c r="L78" s="12"/>
      <c r="O78" s="12"/>
      <c r="S78" s="12"/>
      <c r="V78" s="12"/>
      <c r="Y78" s="12"/>
      <c r="AB78" s="12"/>
      <c r="AE78" s="12"/>
      <c r="AH78" s="12"/>
      <c r="AK78" s="12"/>
      <c r="AO78" s="12"/>
      <c r="AR78" s="12"/>
      <c r="AU78" s="12"/>
    </row>
    <row r="79" spans="1:49" x14ac:dyDescent="0.25">
      <c r="A79" s="56"/>
      <c r="B79" s="1" t="s">
        <v>92</v>
      </c>
      <c r="D79" s="3">
        <v>460</v>
      </c>
      <c r="F79" s="44"/>
      <c r="I79" s="12"/>
      <c r="L79" s="12"/>
      <c r="O79" s="12"/>
      <c r="S79" s="12"/>
      <c r="V79" s="12"/>
      <c r="Y79" s="12"/>
      <c r="AB79" s="12"/>
      <c r="AE79" s="12"/>
      <c r="AH79" s="12"/>
      <c r="AK79" s="12"/>
      <c r="AO79" s="12"/>
      <c r="AR79" s="12"/>
      <c r="AU79" s="12"/>
    </row>
    <row r="80" spans="1:49" x14ac:dyDescent="0.25">
      <c r="A80" s="56"/>
      <c r="B80" s="1" t="s">
        <v>93</v>
      </c>
      <c r="D80" s="3">
        <v>470</v>
      </c>
      <c r="F80" s="44"/>
      <c r="I80" s="12"/>
      <c r="L80" s="12"/>
      <c r="O80" s="12"/>
      <c r="S80" s="12"/>
      <c r="V80" s="12"/>
      <c r="Y80" s="12"/>
      <c r="AB80" s="12"/>
      <c r="AE80" s="12"/>
      <c r="AH80" s="12"/>
      <c r="AK80" s="12"/>
      <c r="AO80" s="12"/>
      <c r="AR80" s="12"/>
      <c r="AU80" s="12"/>
    </row>
    <row r="81" spans="1:47" x14ac:dyDescent="0.25">
      <c r="A81" s="56"/>
      <c r="B81" s="1" t="s">
        <v>94</v>
      </c>
      <c r="D81" s="3">
        <v>473</v>
      </c>
      <c r="F81" s="44"/>
      <c r="I81" s="12"/>
      <c r="L81" s="12"/>
      <c r="O81" s="12"/>
      <c r="S81" s="12"/>
      <c r="V81" s="12"/>
      <c r="Y81" s="12"/>
      <c r="AB81" s="12"/>
      <c r="AE81" s="12"/>
      <c r="AH81" s="12"/>
      <c r="AK81" s="12"/>
      <c r="AO81" s="12"/>
      <c r="AR81" s="12"/>
      <c r="AU81" s="12"/>
    </row>
    <row r="82" spans="1:47" x14ac:dyDescent="0.25">
      <c r="A82" s="56"/>
      <c r="B82" s="1" t="s">
        <v>95</v>
      </c>
      <c r="D82" s="3">
        <v>743</v>
      </c>
      <c r="F82" s="44"/>
      <c r="I82" s="12"/>
      <c r="L82" s="12"/>
      <c r="O82" s="12"/>
      <c r="S82" s="12"/>
      <c r="V82" s="12"/>
      <c r="Y82" s="12"/>
      <c r="AB82" s="12"/>
      <c r="AE82" s="12"/>
      <c r="AH82" s="12"/>
      <c r="AK82" s="12"/>
      <c r="AO82" s="12"/>
      <c r="AR82" s="12"/>
      <c r="AU82" s="12"/>
    </row>
    <row r="83" spans="1:47" x14ac:dyDescent="0.25">
      <c r="A83" s="56"/>
      <c r="B83" s="1" t="s">
        <v>96</v>
      </c>
      <c r="D83" s="3">
        <v>19120</v>
      </c>
      <c r="F83" s="44"/>
      <c r="I83" s="12"/>
      <c r="L83" s="12"/>
      <c r="O83" s="12"/>
      <c r="S83" s="12"/>
      <c r="V83" s="12"/>
      <c r="Y83" s="12"/>
      <c r="AB83" s="12"/>
      <c r="AE83" s="12"/>
      <c r="AH83" s="12"/>
      <c r="AK83" s="12"/>
      <c r="AO83" s="12"/>
      <c r="AR83" s="12"/>
      <c r="AU83" s="12"/>
    </row>
    <row r="84" spans="1:47" x14ac:dyDescent="0.25">
      <c r="A84" s="56"/>
      <c r="B84" s="1" t="s">
        <v>97</v>
      </c>
      <c r="D84" s="3">
        <v>29826</v>
      </c>
      <c r="F84" s="44"/>
      <c r="I84" s="12"/>
      <c r="L84" s="12"/>
      <c r="O84" s="12"/>
      <c r="S84" s="12"/>
      <c r="V84" s="12"/>
      <c r="Y84" s="12"/>
      <c r="AB84" s="12"/>
      <c r="AE84" s="12"/>
      <c r="AH84" s="12"/>
      <c r="AK84" s="12"/>
      <c r="AO84" s="12"/>
      <c r="AR84" s="12"/>
      <c r="AU84" s="12"/>
    </row>
    <row r="85" spans="1:47" x14ac:dyDescent="0.25">
      <c r="A85" s="56"/>
      <c r="B85" s="1" t="s">
        <v>98</v>
      </c>
      <c r="D85" s="3">
        <v>29881</v>
      </c>
      <c r="F85" s="44"/>
      <c r="I85" s="12"/>
      <c r="L85" s="12"/>
      <c r="O85" s="12"/>
      <c r="S85" s="12"/>
      <c r="V85" s="12"/>
      <c r="Y85" s="12"/>
      <c r="AB85" s="12"/>
      <c r="AE85" s="12"/>
      <c r="AH85" s="12"/>
      <c r="AK85" s="12"/>
      <c r="AO85" s="12"/>
      <c r="AR85" s="12"/>
      <c r="AU85" s="12"/>
    </row>
    <row r="86" spans="1:47" x14ac:dyDescent="0.25">
      <c r="A86" s="56"/>
      <c r="B86" s="1" t="s">
        <v>99</v>
      </c>
      <c r="D86" s="3">
        <v>42820</v>
      </c>
      <c r="F86" s="44"/>
      <c r="I86" s="12"/>
      <c r="L86" s="12"/>
      <c r="O86" s="12"/>
      <c r="S86" s="12"/>
      <c r="V86" s="12"/>
      <c r="Y86" s="12"/>
      <c r="AB86" s="12"/>
      <c r="AE86" s="12"/>
      <c r="AH86" s="12"/>
      <c r="AK86" s="12"/>
      <c r="AO86" s="12"/>
      <c r="AR86" s="12"/>
      <c r="AU86" s="12"/>
    </row>
    <row r="87" spans="1:47" x14ac:dyDescent="0.25">
      <c r="A87" s="56"/>
      <c r="B87" s="1" t="s">
        <v>100</v>
      </c>
      <c r="D87" s="3">
        <v>45391</v>
      </c>
      <c r="F87" s="44"/>
      <c r="I87" s="12"/>
      <c r="L87" s="12"/>
      <c r="O87" s="12"/>
      <c r="S87" s="12"/>
      <c r="V87" s="12"/>
      <c r="Y87" s="12"/>
      <c r="AB87" s="12"/>
      <c r="AE87" s="12"/>
      <c r="AH87" s="12"/>
      <c r="AK87" s="12"/>
      <c r="AO87" s="12"/>
      <c r="AR87" s="12"/>
      <c r="AU87" s="12"/>
    </row>
    <row r="88" spans="1:47" x14ac:dyDescent="0.25">
      <c r="A88" s="56"/>
      <c r="B88" s="1" t="s">
        <v>101</v>
      </c>
      <c r="D88" s="3">
        <v>47562</v>
      </c>
      <c r="F88" s="44"/>
      <c r="I88" s="12"/>
      <c r="L88" s="12"/>
      <c r="O88" s="12"/>
      <c r="S88" s="12"/>
      <c r="V88" s="12"/>
      <c r="Y88" s="12"/>
      <c r="AB88" s="12"/>
      <c r="AE88" s="12"/>
      <c r="AH88" s="12"/>
      <c r="AK88" s="12"/>
      <c r="AO88" s="12"/>
      <c r="AR88" s="12"/>
      <c r="AU88" s="12"/>
    </row>
    <row r="89" spans="1:47" x14ac:dyDescent="0.25">
      <c r="A89" s="56"/>
      <c r="B89" s="1" t="s">
        <v>102</v>
      </c>
      <c r="D89" s="3">
        <v>49505</v>
      </c>
      <c r="F89" s="44"/>
      <c r="I89" s="12"/>
      <c r="L89" s="12"/>
      <c r="O89" s="12"/>
      <c r="S89" s="12"/>
      <c r="V89" s="12"/>
      <c r="Y89" s="12"/>
      <c r="AB89" s="12"/>
      <c r="AE89" s="12"/>
      <c r="AH89" s="12"/>
      <c r="AK89" s="12"/>
      <c r="AO89" s="12"/>
      <c r="AR89" s="12"/>
      <c r="AU89" s="12"/>
    </row>
    <row r="90" spans="1:47" x14ac:dyDescent="0.25">
      <c r="A90" s="56"/>
      <c r="B90" s="1" t="s">
        <v>103</v>
      </c>
      <c r="D90" s="3">
        <v>55700</v>
      </c>
      <c r="F90" s="44"/>
      <c r="I90" s="12"/>
      <c r="L90" s="12"/>
      <c r="O90" s="12"/>
      <c r="S90" s="12"/>
      <c r="V90" s="12"/>
      <c r="Y90" s="12"/>
      <c r="AB90" s="12"/>
      <c r="AE90" s="12"/>
      <c r="AH90" s="12"/>
      <c r="AK90" s="12"/>
      <c r="AO90" s="12"/>
      <c r="AR90" s="12"/>
      <c r="AU90" s="12"/>
    </row>
    <row r="91" spans="1:47" x14ac:dyDescent="0.25">
      <c r="A91" s="56"/>
      <c r="B91" s="1" t="s">
        <v>104</v>
      </c>
      <c r="D91" s="3">
        <v>55866</v>
      </c>
      <c r="F91" s="44"/>
      <c r="I91" s="12"/>
      <c r="L91" s="12"/>
      <c r="O91" s="12"/>
      <c r="S91" s="12"/>
      <c r="V91" s="12"/>
      <c r="Y91" s="12"/>
      <c r="AB91" s="12"/>
      <c r="AE91" s="12"/>
      <c r="AH91" s="12"/>
      <c r="AK91" s="12"/>
      <c r="AO91" s="12"/>
      <c r="AR91" s="12"/>
      <c r="AU91" s="12"/>
    </row>
    <row r="92" spans="1:47" x14ac:dyDescent="0.25">
      <c r="A92" s="56"/>
      <c r="B92" s="1" t="s">
        <v>105</v>
      </c>
      <c r="D92" s="3">
        <v>59400</v>
      </c>
      <c r="F92" s="44"/>
      <c r="I92" s="12"/>
      <c r="L92" s="12"/>
      <c r="O92" s="12"/>
      <c r="S92" s="12"/>
      <c r="V92" s="12"/>
      <c r="Y92" s="12"/>
      <c r="AB92" s="12"/>
      <c r="AE92" s="12"/>
      <c r="AH92" s="12"/>
      <c r="AK92" s="12"/>
      <c r="AO92" s="12"/>
      <c r="AR92" s="12"/>
      <c r="AU92" s="12"/>
    </row>
    <row r="93" spans="1:47" x14ac:dyDescent="0.25">
      <c r="A93" s="56"/>
      <c r="B93" s="1" t="s">
        <v>106</v>
      </c>
      <c r="D93" s="3">
        <v>59510</v>
      </c>
      <c r="F93" s="44"/>
      <c r="I93" s="12"/>
      <c r="L93" s="12"/>
      <c r="O93" s="12"/>
      <c r="S93" s="12"/>
      <c r="V93" s="12"/>
      <c r="Y93" s="12"/>
      <c r="AB93" s="12"/>
      <c r="AE93" s="12"/>
      <c r="AH93" s="12"/>
      <c r="AK93" s="12"/>
      <c r="AO93" s="12"/>
      <c r="AR93" s="12"/>
      <c r="AU93" s="12"/>
    </row>
    <row r="94" spans="1:47" x14ac:dyDescent="0.25">
      <c r="A94" s="56"/>
      <c r="B94" s="1" t="s">
        <v>107</v>
      </c>
      <c r="D94" s="3">
        <v>59610</v>
      </c>
      <c r="F94" s="44"/>
      <c r="I94" s="12"/>
      <c r="L94" s="12"/>
      <c r="O94" s="12"/>
      <c r="S94" s="12"/>
      <c r="V94" s="12"/>
      <c r="Y94" s="12"/>
      <c r="AB94" s="12"/>
      <c r="AE94" s="12"/>
      <c r="AH94" s="12"/>
      <c r="AK94" s="12"/>
      <c r="AO94" s="12"/>
      <c r="AR94" s="12"/>
      <c r="AU94" s="12"/>
    </row>
    <row r="95" spans="1:47" x14ac:dyDescent="0.25">
      <c r="A95" s="56"/>
      <c r="B95" s="1" t="s">
        <v>108</v>
      </c>
      <c r="D95" s="3" t="s">
        <v>109</v>
      </c>
      <c r="F95" s="44"/>
      <c r="I95" s="12"/>
      <c r="L95" s="12"/>
      <c r="O95" s="12"/>
      <c r="S95" s="12"/>
      <c r="V95" s="12"/>
      <c r="Y95" s="12"/>
      <c r="AB95" s="12"/>
      <c r="AE95" s="12"/>
      <c r="AH95" s="12"/>
      <c r="AK95" s="12"/>
      <c r="AO95" s="12"/>
      <c r="AR95" s="12"/>
      <c r="AU95" s="12"/>
    </row>
    <row r="96" spans="1:47" x14ac:dyDescent="0.25">
      <c r="A96" s="56"/>
      <c r="B96" s="1" t="s">
        <v>110</v>
      </c>
      <c r="D96" s="3">
        <v>64483</v>
      </c>
      <c r="F96" s="44"/>
      <c r="I96" s="12"/>
      <c r="L96" s="12"/>
      <c r="O96" s="12"/>
      <c r="S96" s="12"/>
      <c r="V96" s="12"/>
      <c r="Y96" s="12"/>
      <c r="AB96" s="12"/>
      <c r="AE96" s="12"/>
      <c r="AH96" s="12"/>
      <c r="AK96" s="12"/>
      <c r="AO96" s="12"/>
      <c r="AR96" s="12"/>
      <c r="AU96" s="12"/>
    </row>
    <row r="97" spans="1:49" x14ac:dyDescent="0.25">
      <c r="A97" s="56"/>
      <c r="B97" s="1" t="s">
        <v>111</v>
      </c>
      <c r="D97" s="3">
        <v>66821</v>
      </c>
      <c r="F97" s="44"/>
      <c r="I97" s="12"/>
      <c r="L97" s="12"/>
      <c r="O97" s="12"/>
      <c r="S97" s="12"/>
      <c r="V97" s="12"/>
      <c r="Y97" s="12"/>
      <c r="AB97" s="12"/>
      <c r="AE97" s="12"/>
      <c r="AH97" s="12"/>
      <c r="AK97" s="12"/>
      <c r="AO97" s="12"/>
      <c r="AR97" s="12"/>
      <c r="AU97" s="12"/>
    </row>
    <row r="98" spans="1:49" x14ac:dyDescent="0.25">
      <c r="A98" s="56"/>
      <c r="B98" s="1" t="s">
        <v>112</v>
      </c>
      <c r="D98" s="3">
        <v>66984</v>
      </c>
      <c r="F98" s="44"/>
      <c r="I98" s="12"/>
      <c r="L98" s="12"/>
      <c r="O98" s="12"/>
      <c r="S98" s="12"/>
      <c r="V98" s="12"/>
      <c r="Y98" s="12"/>
      <c r="AB98" s="12"/>
      <c r="AE98" s="12"/>
      <c r="AH98" s="12"/>
      <c r="AK98" s="12"/>
      <c r="AO98" s="12"/>
      <c r="AR98" s="12"/>
      <c r="AU98" s="12"/>
    </row>
    <row r="99" spans="1:49" x14ac:dyDescent="0.25">
      <c r="A99" s="56"/>
      <c r="B99" s="1" t="s">
        <v>113</v>
      </c>
      <c r="D99" s="3">
        <v>93000</v>
      </c>
      <c r="F99" s="44"/>
      <c r="I99" s="12"/>
      <c r="L99" s="12"/>
      <c r="O99" s="12"/>
      <c r="S99" s="12"/>
      <c r="V99" s="12"/>
      <c r="Y99" s="12"/>
      <c r="AB99" s="12"/>
      <c r="AE99" s="12"/>
      <c r="AH99" s="12"/>
      <c r="AK99" s="12"/>
      <c r="AO99" s="12"/>
      <c r="AR99" s="12"/>
      <c r="AU99" s="12"/>
    </row>
    <row r="100" spans="1:49" ht="15.75" thickBot="1" x14ac:dyDescent="0.3">
      <c r="A100" s="56"/>
      <c r="B100" s="1" t="s">
        <v>114</v>
      </c>
      <c r="D100" s="3">
        <v>93452</v>
      </c>
      <c r="F100" s="44"/>
      <c r="I100" s="12"/>
      <c r="L100" s="12"/>
      <c r="O100" s="12"/>
      <c r="S100" s="12"/>
      <c r="V100" s="12"/>
      <c r="Y100" s="12"/>
      <c r="AB100" s="12"/>
      <c r="AE100" s="12"/>
      <c r="AH100" s="12"/>
      <c r="AK100" s="12"/>
      <c r="AO100" s="12"/>
      <c r="AR100" s="12"/>
      <c r="AU100" s="12"/>
    </row>
    <row r="101" spans="1:49" ht="15.75" thickBot="1" x14ac:dyDescent="0.3">
      <c r="A101" s="27" t="s">
        <v>115</v>
      </c>
      <c r="B101" s="17"/>
      <c r="C101" s="57"/>
      <c r="D101" s="58"/>
      <c r="E101" s="59"/>
      <c r="F101" s="60"/>
      <c r="G101" s="23"/>
      <c r="H101" s="23"/>
      <c r="I101" s="25"/>
      <c r="J101" s="23"/>
      <c r="K101" s="23"/>
      <c r="L101" s="25"/>
      <c r="M101" s="23"/>
      <c r="N101" s="23"/>
      <c r="O101" s="25"/>
      <c r="P101" s="23"/>
      <c r="Q101" s="23"/>
      <c r="R101" s="23"/>
      <c r="S101" s="25"/>
      <c r="T101" s="23"/>
      <c r="U101" s="23"/>
      <c r="V101" s="25"/>
      <c r="W101" s="23"/>
      <c r="X101" s="23"/>
      <c r="Y101" s="25"/>
      <c r="Z101" s="23"/>
      <c r="AA101" s="23"/>
      <c r="AB101" s="25"/>
      <c r="AC101" s="23"/>
      <c r="AD101" s="23"/>
      <c r="AE101" s="25"/>
      <c r="AF101" s="23"/>
      <c r="AG101" s="23"/>
      <c r="AH101" s="25"/>
      <c r="AI101" s="21"/>
      <c r="AJ101" s="23"/>
      <c r="AK101" s="25"/>
      <c r="AL101" s="71"/>
      <c r="AM101" s="23"/>
      <c r="AN101" s="23"/>
      <c r="AO101" s="25"/>
      <c r="AP101" s="23"/>
      <c r="AQ101" s="61"/>
      <c r="AR101" s="25"/>
      <c r="AS101" s="23"/>
      <c r="AT101" s="23"/>
      <c r="AU101" s="25"/>
      <c r="AV101" s="23"/>
      <c r="AW101" s="61"/>
    </row>
    <row r="102" spans="1:49" x14ac:dyDescent="0.25">
      <c r="A102" s="3" t="s">
        <v>47</v>
      </c>
      <c r="B102" s="1" t="s">
        <v>116</v>
      </c>
      <c r="C102" t="s">
        <v>49</v>
      </c>
      <c r="D102" s="3">
        <v>99213</v>
      </c>
      <c r="E102" s="4">
        <v>113</v>
      </c>
      <c r="F102" s="44"/>
      <c r="G102" s="4">
        <f>E102*0.7</f>
        <v>79.099999999999994</v>
      </c>
      <c r="I102" s="12"/>
      <c r="J102" s="4">
        <f>E102*0.7</f>
        <v>79.099999999999994</v>
      </c>
      <c r="L102" s="12"/>
      <c r="M102" s="4">
        <f>E102*0.75</f>
        <v>84.75</v>
      </c>
      <c r="O102" s="12"/>
      <c r="P102" s="4">
        <f>E102*0.8</f>
        <v>90.4</v>
      </c>
      <c r="Q102" s="4">
        <f>+E102*0.51</f>
        <v>57.63</v>
      </c>
      <c r="S102" s="12"/>
      <c r="T102" s="4">
        <v>280.88</v>
      </c>
      <c r="V102" s="12"/>
      <c r="W102" s="4">
        <f>E102*0.65</f>
        <v>73.45</v>
      </c>
      <c r="Y102" s="12"/>
      <c r="Z102" s="4">
        <f>E102*0.85</f>
        <v>96.05</v>
      </c>
      <c r="AB102" s="12"/>
      <c r="AC102" s="4">
        <f>E102*0.75</f>
        <v>84.75</v>
      </c>
      <c r="AE102" s="12"/>
      <c r="AF102" s="4">
        <f>+E102*0.75</f>
        <v>84.75</v>
      </c>
      <c r="AH102" s="12"/>
      <c r="AI102" s="4">
        <f>+E102*0.75</f>
        <v>84.75</v>
      </c>
      <c r="AK102" s="12"/>
      <c r="AL102" s="4">
        <v>294.92</v>
      </c>
      <c r="AM102" s="4">
        <v>272.79000000000002</v>
      </c>
      <c r="AN102" s="4">
        <v>140.44</v>
      </c>
      <c r="AO102" s="12"/>
      <c r="AP102" s="4">
        <f>E102*0.58</f>
        <v>65.539999999999992</v>
      </c>
      <c r="AR102" s="12"/>
      <c r="AS102" s="4">
        <f>MIN(J102:AP102)</f>
        <v>57.63</v>
      </c>
      <c r="AT102" s="4">
        <f>MAX(J102:AQ102)</f>
        <v>294.92</v>
      </c>
      <c r="AU102" s="12"/>
    </row>
    <row r="103" spans="1:49" x14ac:dyDescent="0.25">
      <c r="A103" s="3"/>
      <c r="C103" t="s">
        <v>41</v>
      </c>
      <c r="D103" s="3">
        <v>99213</v>
      </c>
      <c r="E103" s="4">
        <v>103</v>
      </c>
      <c r="F103" s="44"/>
      <c r="H103" s="4">
        <f>E103*0.7</f>
        <v>72.099999999999994</v>
      </c>
      <c r="I103" s="12"/>
      <c r="K103" s="4">
        <v>52.53</v>
      </c>
      <c r="L103" s="12"/>
      <c r="N103" s="4">
        <v>79.84</v>
      </c>
      <c r="O103" s="12"/>
      <c r="R103" s="4">
        <v>40.74</v>
      </c>
      <c r="S103" s="12"/>
      <c r="U103" s="4">
        <v>85.35</v>
      </c>
      <c r="V103" s="12"/>
      <c r="X103" s="4">
        <v>60.41</v>
      </c>
      <c r="Y103" s="12"/>
      <c r="AA103" s="4">
        <v>85.35</v>
      </c>
      <c r="AB103" s="12"/>
      <c r="AD103" s="4">
        <v>63.04</v>
      </c>
      <c r="AE103" s="12"/>
      <c r="AG103" s="4">
        <v>63.04</v>
      </c>
      <c r="AH103" s="12"/>
      <c r="AJ103" s="4">
        <v>63.04</v>
      </c>
      <c r="AK103" s="12"/>
      <c r="AM103" s="4">
        <v>77.739999999999995</v>
      </c>
      <c r="AN103" s="4">
        <v>58.02</v>
      </c>
      <c r="AO103" s="12"/>
      <c r="AQ103" s="5">
        <v>88.64</v>
      </c>
      <c r="AR103" s="12"/>
      <c r="AU103" s="12"/>
      <c r="AV103" s="4">
        <f>MIN(K103:AQ103)</f>
        <v>40.74</v>
      </c>
      <c r="AW103" s="4">
        <f>MAX(K103:AQ103)</f>
        <v>88.64</v>
      </c>
    </row>
    <row r="104" spans="1:49" x14ac:dyDescent="0.25">
      <c r="A104" s="3" t="s">
        <v>47</v>
      </c>
      <c r="B104" s="1" t="s">
        <v>117</v>
      </c>
      <c r="C104" t="s">
        <v>49</v>
      </c>
      <c r="D104" s="3">
        <v>99214</v>
      </c>
      <c r="E104" s="4">
        <v>138</v>
      </c>
      <c r="F104" s="44"/>
      <c r="G104" s="4">
        <f>E104*0.7</f>
        <v>96.6</v>
      </c>
      <c r="I104" s="12"/>
      <c r="J104" s="4">
        <f>E104*0.7</f>
        <v>96.6</v>
      </c>
      <c r="L104" s="12"/>
      <c r="M104" s="4">
        <f>E104*0.75</f>
        <v>103.5</v>
      </c>
      <c r="O104" s="12"/>
      <c r="P104" s="4">
        <f>E104*0.8</f>
        <v>110.4</v>
      </c>
      <c r="Q104" s="4">
        <f>+E104*0.51</f>
        <v>70.38</v>
      </c>
      <c r="S104" s="12"/>
      <c r="T104" s="4">
        <v>280.88</v>
      </c>
      <c r="V104" s="12"/>
      <c r="W104" s="4">
        <f>E104*0.65</f>
        <v>89.7</v>
      </c>
      <c r="Y104" s="12"/>
      <c r="Z104" s="4">
        <f>E104*0.85</f>
        <v>117.3</v>
      </c>
      <c r="AB104" s="12"/>
      <c r="AC104" s="4">
        <f>E104*0.75</f>
        <v>103.5</v>
      </c>
      <c r="AE104" s="12"/>
      <c r="AF104" s="4">
        <f>+E104*0.75</f>
        <v>103.5</v>
      </c>
      <c r="AH104" s="12"/>
      <c r="AI104" s="4">
        <f>+E104*0.75</f>
        <v>103.5</v>
      </c>
      <c r="AK104" s="12"/>
      <c r="AL104" s="4">
        <v>294.92</v>
      </c>
      <c r="AM104" s="4">
        <v>272.79000000000002</v>
      </c>
      <c r="AN104" s="4">
        <v>140.44</v>
      </c>
      <c r="AO104" s="12"/>
      <c r="AP104" s="4">
        <f>E104*0.58</f>
        <v>80.039999999999992</v>
      </c>
      <c r="AQ104" s="5"/>
      <c r="AR104" s="12"/>
      <c r="AS104" s="4">
        <f>MIN(J104:AP104)</f>
        <v>70.38</v>
      </c>
      <c r="AT104" s="4">
        <f>MAX(J104:AQ104)</f>
        <v>294.92</v>
      </c>
      <c r="AU104" s="12"/>
    </row>
    <row r="105" spans="1:49" x14ac:dyDescent="0.25">
      <c r="A105" s="3"/>
      <c r="C105" t="s">
        <v>41</v>
      </c>
      <c r="D105" s="3">
        <v>99214</v>
      </c>
      <c r="E105" s="4">
        <v>155</v>
      </c>
      <c r="F105" s="44"/>
      <c r="H105" s="4">
        <f>E105*0.7</f>
        <v>108.5</v>
      </c>
      <c r="I105" s="12"/>
      <c r="K105" s="4">
        <v>80.84</v>
      </c>
      <c r="L105" s="12"/>
      <c r="N105" s="4">
        <v>117.99</v>
      </c>
      <c r="O105" s="12"/>
      <c r="R105" s="4">
        <v>67.61</v>
      </c>
      <c r="S105" s="12"/>
      <c r="U105" s="4">
        <v>125.92</v>
      </c>
      <c r="V105" s="12"/>
      <c r="X105" s="4">
        <v>92.97</v>
      </c>
      <c r="Y105" s="12"/>
      <c r="AA105" s="4">
        <v>125.92</v>
      </c>
      <c r="AB105" s="12"/>
      <c r="AD105" s="4">
        <v>97.01</v>
      </c>
      <c r="AE105" s="12"/>
      <c r="AG105" s="4">
        <v>97.01</v>
      </c>
      <c r="AH105" s="12"/>
      <c r="AJ105" s="4">
        <v>97.01</v>
      </c>
      <c r="AK105" s="12"/>
      <c r="AM105" s="4">
        <v>114.24</v>
      </c>
      <c r="AN105" s="4">
        <v>85.25</v>
      </c>
      <c r="AO105" s="12"/>
      <c r="AQ105" s="5">
        <v>130.76</v>
      </c>
      <c r="AR105" s="12"/>
      <c r="AU105" s="12"/>
      <c r="AV105" s="4">
        <f>MIN(K105:AQ105)</f>
        <v>67.61</v>
      </c>
      <c r="AW105" s="4">
        <f>MAX(K105:AQ105)</f>
        <v>130.76</v>
      </c>
    </row>
    <row r="106" spans="1:49" x14ac:dyDescent="0.25">
      <c r="A106" s="3" t="s">
        <v>47</v>
      </c>
      <c r="B106" s="1" t="s">
        <v>117</v>
      </c>
      <c r="C106" t="s">
        <v>49</v>
      </c>
      <c r="D106" s="3">
        <v>99215</v>
      </c>
      <c r="E106" s="4">
        <v>159</v>
      </c>
      <c r="F106" s="44"/>
      <c r="G106" s="4">
        <f>E106*0.7</f>
        <v>111.3</v>
      </c>
      <c r="I106" s="12"/>
      <c r="J106" s="4">
        <f>E106*0.7</f>
        <v>111.3</v>
      </c>
      <c r="L106" s="12"/>
      <c r="M106" s="4">
        <f>E106*0.75</f>
        <v>119.25</v>
      </c>
      <c r="O106" s="12"/>
      <c r="P106" s="4">
        <f>E106*0.8</f>
        <v>127.2</v>
      </c>
      <c r="Q106" s="4">
        <f>+E106*0.51</f>
        <v>81.09</v>
      </c>
      <c r="S106" s="12"/>
      <c r="T106" s="4">
        <v>280.88</v>
      </c>
      <c r="V106" s="12"/>
      <c r="W106" s="4">
        <f>E106*0.65</f>
        <v>103.35000000000001</v>
      </c>
      <c r="Y106" s="12"/>
      <c r="Z106" s="4">
        <f>E106*0.85</f>
        <v>135.15</v>
      </c>
      <c r="AB106" s="12"/>
      <c r="AC106" s="4">
        <f>E106*0.75</f>
        <v>119.25</v>
      </c>
      <c r="AE106" s="12"/>
      <c r="AF106" s="4">
        <f>+E106*0.75</f>
        <v>119.25</v>
      </c>
      <c r="AH106" s="12"/>
      <c r="AI106" s="4">
        <f>+E106*0.75</f>
        <v>119.25</v>
      </c>
      <c r="AK106" s="12"/>
      <c r="AL106" s="4">
        <v>294.92</v>
      </c>
      <c r="AM106" s="4">
        <v>272.79000000000002</v>
      </c>
      <c r="AN106" s="4">
        <v>140.44</v>
      </c>
      <c r="AO106" s="12"/>
      <c r="AP106" s="4">
        <f>E106*0.58</f>
        <v>92.22</v>
      </c>
      <c r="AQ106" s="5"/>
      <c r="AR106" s="12"/>
      <c r="AS106" s="4">
        <f>MIN(J106:AP106)</f>
        <v>81.09</v>
      </c>
      <c r="AT106" s="4">
        <f>MAX(J106:AQ106)</f>
        <v>294.92</v>
      </c>
      <c r="AU106" s="12"/>
    </row>
    <row r="107" spans="1:49" x14ac:dyDescent="0.25">
      <c r="A107" s="3"/>
      <c r="C107" t="s">
        <v>41</v>
      </c>
      <c r="D107" s="3">
        <v>99215</v>
      </c>
      <c r="E107" s="4">
        <v>211</v>
      </c>
      <c r="F107" s="44"/>
      <c r="H107" s="4">
        <f>E107*0.7</f>
        <v>147.69999999999999</v>
      </c>
      <c r="I107" s="12"/>
      <c r="K107" s="4">
        <v>114.23</v>
      </c>
      <c r="L107" s="12"/>
      <c r="N107" s="4">
        <v>173.39</v>
      </c>
      <c r="O107" s="12"/>
      <c r="R107" s="4">
        <v>108.35</v>
      </c>
      <c r="S107" s="12"/>
      <c r="U107" s="4">
        <v>186.91</v>
      </c>
      <c r="V107" s="12"/>
      <c r="X107" s="4">
        <v>131.36000000000001</v>
      </c>
      <c r="Y107" s="12"/>
      <c r="AA107" s="4">
        <v>186.91</v>
      </c>
      <c r="AB107" s="12"/>
      <c r="AD107" s="4">
        <v>137.08000000000001</v>
      </c>
      <c r="AE107" s="12"/>
      <c r="AG107" s="4">
        <v>137.08000000000001</v>
      </c>
      <c r="AH107" s="12"/>
      <c r="AJ107" s="4">
        <v>137.08000000000001</v>
      </c>
      <c r="AK107" s="12"/>
      <c r="AM107" s="4">
        <v>169.88</v>
      </c>
      <c r="AN107" s="4">
        <v>126.77</v>
      </c>
      <c r="AO107" s="12"/>
      <c r="AQ107" s="5">
        <v>194.1</v>
      </c>
      <c r="AR107" s="12"/>
      <c r="AU107" s="12"/>
      <c r="AV107" s="4">
        <f>MIN(K107:AQ107)</f>
        <v>108.35</v>
      </c>
      <c r="AW107" s="4">
        <f>MAX(K107:AQ107)</f>
        <v>194.1</v>
      </c>
    </row>
    <row r="108" spans="1:49" x14ac:dyDescent="0.25">
      <c r="A108" s="3" t="s">
        <v>39</v>
      </c>
      <c r="B108" s="1" t="s">
        <v>118</v>
      </c>
      <c r="C108" t="s">
        <v>49</v>
      </c>
      <c r="D108" s="3">
        <v>31652</v>
      </c>
      <c r="E108" s="4">
        <v>2910</v>
      </c>
      <c r="F108" s="44"/>
      <c r="G108" s="4">
        <f t="shared" ref="G108:G110" si="38">E108*0.7</f>
        <v>2036.9999999999998</v>
      </c>
      <c r="I108" s="12"/>
      <c r="J108" s="4">
        <f>E108*0.7</f>
        <v>2036.9999999999998</v>
      </c>
      <c r="L108" s="12"/>
      <c r="M108" s="4">
        <f>E108*0.75</f>
        <v>2182.5</v>
      </c>
      <c r="O108" s="12"/>
      <c r="P108" s="4">
        <f>E108*0.8</f>
        <v>2328</v>
      </c>
      <c r="Q108" s="4">
        <f>+E108*0.51</f>
        <v>1484.1000000000001</v>
      </c>
      <c r="S108" s="12"/>
      <c r="T108" s="4">
        <v>7865.94</v>
      </c>
      <c r="V108" s="12"/>
      <c r="W108" s="4">
        <f>E108*0.65</f>
        <v>1891.5</v>
      </c>
      <c r="Y108" s="12"/>
      <c r="Z108" s="4">
        <f>E108*0.85</f>
        <v>2473.5</v>
      </c>
      <c r="AB108" s="12"/>
      <c r="AC108" s="4">
        <f>E108*0.75</f>
        <v>2182.5</v>
      </c>
      <c r="AE108" s="12"/>
      <c r="AF108" s="4">
        <f>+E108*0.75</f>
        <v>2182.5</v>
      </c>
      <c r="AH108" s="12"/>
      <c r="AI108" s="4">
        <f>+E108*0.75</f>
        <v>2182.5</v>
      </c>
      <c r="AK108" s="12"/>
      <c r="AL108" s="4">
        <v>8259.24</v>
      </c>
      <c r="AM108" s="4">
        <v>7639.4</v>
      </c>
      <c r="AN108" s="4">
        <v>3932.97</v>
      </c>
      <c r="AO108" s="12"/>
      <c r="AP108" s="4">
        <f>E108*0.58</f>
        <v>1687.8</v>
      </c>
      <c r="AQ108" s="5"/>
      <c r="AR108" s="12"/>
      <c r="AS108" s="4">
        <f>MIN(J108:AP108)</f>
        <v>1484.1000000000001</v>
      </c>
      <c r="AT108" s="4">
        <f>MAX(J108:AQ108)</f>
        <v>8259.24</v>
      </c>
      <c r="AU108" s="12"/>
    </row>
    <row r="109" spans="1:49" x14ac:dyDescent="0.25">
      <c r="A109" s="3"/>
      <c r="C109" t="s">
        <v>41</v>
      </c>
      <c r="D109" s="3">
        <v>31652</v>
      </c>
      <c r="E109" s="4">
        <v>536</v>
      </c>
      <c r="F109" s="44"/>
      <c r="H109" s="4">
        <f>E109*0.7</f>
        <v>375.2</v>
      </c>
      <c r="I109" s="12"/>
      <c r="K109" s="4">
        <v>263.04000000000002</v>
      </c>
      <c r="L109" s="12"/>
      <c r="N109" s="4">
        <v>262.01</v>
      </c>
      <c r="O109" s="12"/>
      <c r="R109" s="4">
        <v>290.7</v>
      </c>
      <c r="S109" s="12"/>
      <c r="U109" s="4">
        <v>279.57</v>
      </c>
      <c r="V109" s="12"/>
      <c r="X109" s="4">
        <v>265.35000000000002</v>
      </c>
      <c r="Y109" s="12"/>
      <c r="AA109" s="4">
        <v>279.57</v>
      </c>
      <c r="AB109" s="12"/>
      <c r="AD109" s="4">
        <v>276.89</v>
      </c>
      <c r="AE109" s="12"/>
      <c r="AG109" s="4">
        <v>276.89</v>
      </c>
      <c r="AH109" s="12"/>
      <c r="AJ109" s="4">
        <v>276.89</v>
      </c>
      <c r="AK109" s="12"/>
      <c r="AM109" s="4">
        <v>276.77</v>
      </c>
      <c r="AN109" s="4">
        <v>199.12</v>
      </c>
      <c r="AO109" s="12"/>
      <c r="AQ109" s="5">
        <v>348.39</v>
      </c>
      <c r="AR109" s="12"/>
      <c r="AU109" s="12"/>
      <c r="AV109" s="4">
        <f>MIN(K109:AQ109)</f>
        <v>199.12</v>
      </c>
      <c r="AW109" s="4">
        <f>MAX(K109:AQ109)</f>
        <v>348.39</v>
      </c>
    </row>
    <row r="110" spans="1:49" x14ac:dyDescent="0.25">
      <c r="A110" s="3" t="s">
        <v>39</v>
      </c>
      <c r="B110" s="1" t="s">
        <v>119</v>
      </c>
      <c r="C110" t="s">
        <v>49</v>
      </c>
      <c r="D110" s="3">
        <v>31641</v>
      </c>
      <c r="E110" s="4">
        <v>2975</v>
      </c>
      <c r="F110" s="44"/>
      <c r="G110" s="4">
        <f t="shared" si="38"/>
        <v>2082.5</v>
      </c>
      <c r="I110" s="12"/>
      <c r="J110" s="4">
        <f>E110*0.7</f>
        <v>2082.5</v>
      </c>
      <c r="L110" s="12"/>
      <c r="M110" s="4">
        <f>E110*0.75</f>
        <v>2231.25</v>
      </c>
      <c r="O110" s="12"/>
      <c r="P110" s="4">
        <f>E110*0.8</f>
        <v>2380</v>
      </c>
      <c r="Q110" s="4">
        <f>+E110*0.51</f>
        <v>1517.25</v>
      </c>
      <c r="S110" s="12"/>
      <c r="T110" s="4">
        <v>3755.18</v>
      </c>
      <c r="V110" s="12"/>
      <c r="W110" s="4">
        <f>E110*0.65</f>
        <v>1933.75</v>
      </c>
      <c r="Y110" s="12"/>
      <c r="Z110" s="4">
        <f>E110*0.85</f>
        <v>2528.75</v>
      </c>
      <c r="AB110" s="12"/>
      <c r="AC110" s="4">
        <f>E110*0.75</f>
        <v>2231.25</v>
      </c>
      <c r="AE110" s="12"/>
      <c r="AF110" s="4">
        <f>+E110*0.75</f>
        <v>2231.25</v>
      </c>
      <c r="AH110" s="12"/>
      <c r="AI110" s="4">
        <f>+E110*0.75</f>
        <v>2231.25</v>
      </c>
      <c r="AK110" s="12"/>
      <c r="AL110" s="4">
        <v>8259.24</v>
      </c>
      <c r="AM110" s="4">
        <v>7639.4</v>
      </c>
      <c r="AN110" s="4">
        <v>3932.97</v>
      </c>
      <c r="AO110" s="12"/>
      <c r="AP110" s="4">
        <f>E110*0.58</f>
        <v>1725.4999999999998</v>
      </c>
      <c r="AQ110" s="5"/>
      <c r="AR110" s="12"/>
      <c r="AS110" s="4">
        <f>MIN(J110:AP110)</f>
        <v>1517.25</v>
      </c>
      <c r="AT110" s="4">
        <f>MAX(J110:AQ110)</f>
        <v>8259.24</v>
      </c>
      <c r="AU110" s="12"/>
    </row>
    <row r="111" spans="1:49" x14ac:dyDescent="0.25">
      <c r="A111" s="3"/>
      <c r="C111" t="s">
        <v>41</v>
      </c>
      <c r="D111" s="3">
        <v>31641</v>
      </c>
      <c r="E111" s="4">
        <v>639</v>
      </c>
      <c r="F111" s="44"/>
      <c r="H111" s="4">
        <f>E111*0.7</f>
        <v>447.29999999999995</v>
      </c>
      <c r="I111" s="12"/>
      <c r="K111" s="4">
        <v>303.72000000000003</v>
      </c>
      <c r="L111" s="12"/>
      <c r="N111" s="4">
        <v>302.54000000000002</v>
      </c>
      <c r="O111" s="12"/>
      <c r="R111" s="4">
        <v>314.26</v>
      </c>
      <c r="S111" s="12"/>
      <c r="U111" s="4">
        <v>322.32</v>
      </c>
      <c r="V111" s="12"/>
      <c r="X111" s="4">
        <v>306.39</v>
      </c>
      <c r="Y111" s="12"/>
      <c r="AA111" s="4">
        <v>322.32</v>
      </c>
      <c r="AB111" s="12"/>
      <c r="AD111" s="4">
        <v>319.70999999999998</v>
      </c>
      <c r="AE111" s="12"/>
      <c r="AG111" s="4">
        <v>319.70999999999998</v>
      </c>
      <c r="AH111" s="12"/>
      <c r="AJ111" s="4">
        <v>319.70999999999998</v>
      </c>
      <c r="AK111" s="12"/>
      <c r="AM111" s="4">
        <v>313.70999999999998</v>
      </c>
      <c r="AN111" s="4">
        <v>225.69</v>
      </c>
      <c r="AO111" s="12"/>
      <c r="AQ111" s="5"/>
      <c r="AR111" s="12"/>
      <c r="AU111" s="12"/>
      <c r="AV111" s="4">
        <f>MIN(K111:AQ111)</f>
        <v>225.69</v>
      </c>
      <c r="AW111" s="4">
        <f>MAX(K111:AQ111)</f>
        <v>322.32</v>
      </c>
    </row>
    <row r="112" spans="1:49" x14ac:dyDescent="0.25">
      <c r="A112" s="3"/>
      <c r="C112" t="s">
        <v>72</v>
      </c>
      <c r="D112" s="67">
        <v>520</v>
      </c>
      <c r="E112" s="4">
        <v>1500</v>
      </c>
      <c r="F112" s="44"/>
      <c r="H112" s="4">
        <v>560</v>
      </c>
      <c r="I112" s="12"/>
      <c r="K112" s="4">
        <v>553</v>
      </c>
      <c r="L112" s="12"/>
      <c r="N112" s="4">
        <v>186.41</v>
      </c>
      <c r="O112" s="12"/>
      <c r="R112" s="4">
        <v>560</v>
      </c>
      <c r="S112" s="12"/>
      <c r="U112" s="4">
        <v>420</v>
      </c>
      <c r="V112" s="12"/>
      <c r="X112" s="4">
        <v>280</v>
      </c>
      <c r="Y112" s="12"/>
      <c r="AA112" s="4">
        <v>392</v>
      </c>
      <c r="AB112" s="12"/>
      <c r="AD112" s="4">
        <v>315</v>
      </c>
      <c r="AE112" s="12"/>
      <c r="AG112" s="4">
        <v>315</v>
      </c>
      <c r="AH112" s="12"/>
      <c r="AJ112" s="4">
        <v>315</v>
      </c>
      <c r="AK112" s="12"/>
      <c r="AM112" s="4">
        <v>455</v>
      </c>
      <c r="AO112" s="12"/>
      <c r="AQ112" s="5">
        <v>595</v>
      </c>
      <c r="AR112" s="12"/>
      <c r="AU112" s="12"/>
      <c r="AV112" s="4">
        <f>MIN(K112:AQ112)</f>
        <v>186.41</v>
      </c>
      <c r="AW112" s="4">
        <f>MAX(K112:AQ112)</f>
        <v>595</v>
      </c>
    </row>
    <row r="113" spans="1:49" x14ac:dyDescent="0.25">
      <c r="A113" s="3" t="s">
        <v>39</v>
      </c>
      <c r="B113" s="1" t="s">
        <v>120</v>
      </c>
      <c r="C113" t="s">
        <v>49</v>
      </c>
      <c r="D113" s="3">
        <v>31630</v>
      </c>
      <c r="E113" s="4">
        <v>2975</v>
      </c>
      <c r="F113" s="44"/>
      <c r="G113" s="4">
        <f t="shared" ref="G113" si="39">E113*0.7</f>
        <v>2082.5</v>
      </c>
      <c r="I113" s="12"/>
      <c r="J113" s="4">
        <f>E113*0.7</f>
        <v>2082.5</v>
      </c>
      <c r="L113" s="12"/>
      <c r="O113" s="12"/>
      <c r="P113" s="4">
        <f>E113*0.8</f>
        <v>2380</v>
      </c>
      <c r="Q113" s="4">
        <f>+E113*0.51</f>
        <v>1517.25</v>
      </c>
      <c r="S113" s="12"/>
      <c r="T113" s="4">
        <v>14889.6</v>
      </c>
      <c r="V113" s="12"/>
      <c r="W113" s="4">
        <f>E113*0.65</f>
        <v>1933.75</v>
      </c>
      <c r="Y113" s="12"/>
      <c r="Z113" s="4">
        <f>E113*0.85</f>
        <v>2528.75</v>
      </c>
      <c r="AB113" s="12"/>
      <c r="AC113" s="4">
        <f>E113*0.75</f>
        <v>2231.25</v>
      </c>
      <c r="AE113" s="12"/>
      <c r="AF113" s="4">
        <f>+E113*0.75</f>
        <v>2231.25</v>
      </c>
      <c r="AH113" s="12"/>
      <c r="AI113" s="4">
        <f>+E113*0.75</f>
        <v>2231.25</v>
      </c>
      <c r="AK113" s="12"/>
      <c r="AL113" s="4">
        <v>8259.24</v>
      </c>
      <c r="AM113" s="4">
        <v>7639.4</v>
      </c>
      <c r="AN113" s="4">
        <v>3932.97</v>
      </c>
      <c r="AO113" s="12"/>
      <c r="AP113" s="4">
        <f>E113*0.58</f>
        <v>1725.4999999999998</v>
      </c>
      <c r="AR113" s="12"/>
      <c r="AS113" s="4">
        <f>MIN(J113:AP113)</f>
        <v>1517.25</v>
      </c>
      <c r="AT113" s="4">
        <f>MAX(J113:AQ113)</f>
        <v>14889.6</v>
      </c>
      <c r="AU113" s="12"/>
    </row>
    <row r="114" spans="1:49" x14ac:dyDescent="0.25">
      <c r="A114" s="3"/>
      <c r="C114" t="s">
        <v>41</v>
      </c>
      <c r="D114" s="3">
        <v>31630</v>
      </c>
      <c r="E114" s="4">
        <v>500</v>
      </c>
      <c r="F114" s="44"/>
      <c r="H114" s="4">
        <f>E114*0.7</f>
        <v>350</v>
      </c>
      <c r="I114" s="12"/>
      <c r="K114" s="4">
        <v>235.66</v>
      </c>
      <c r="L114" s="12"/>
      <c r="N114" s="4">
        <v>235.89</v>
      </c>
      <c r="O114" s="12"/>
      <c r="R114" s="4">
        <v>253.13</v>
      </c>
      <c r="S114" s="12"/>
      <c r="U114" s="4">
        <v>251.96</v>
      </c>
      <c r="V114" s="12"/>
      <c r="X114" s="4">
        <v>237.73</v>
      </c>
      <c r="Y114" s="12"/>
      <c r="AA114" s="4">
        <v>251.96</v>
      </c>
      <c r="AB114" s="12"/>
      <c r="AD114" s="4">
        <v>248.07</v>
      </c>
      <c r="AE114" s="12"/>
      <c r="AG114" s="4">
        <v>248.07</v>
      </c>
      <c r="AH114" s="12"/>
      <c r="AJ114" s="4">
        <v>248.07</v>
      </c>
      <c r="AK114" s="12"/>
      <c r="AM114" s="4">
        <v>246.57</v>
      </c>
      <c r="AN114" s="4">
        <v>177.39</v>
      </c>
      <c r="AO114" s="12"/>
      <c r="AQ114" s="4">
        <v>266.48</v>
      </c>
      <c r="AR114" s="12"/>
      <c r="AU114" s="12"/>
      <c r="AV114" s="4">
        <f>MIN(K114:AQ114)</f>
        <v>177.39</v>
      </c>
      <c r="AW114" s="4">
        <f>MAX(K114:AQ114)</f>
        <v>266.48</v>
      </c>
    </row>
    <row r="115" spans="1:49" x14ac:dyDescent="0.25">
      <c r="A115" s="3"/>
      <c r="C115" t="s">
        <v>72</v>
      </c>
      <c r="D115" s="67">
        <v>520</v>
      </c>
      <c r="E115" s="4">
        <v>1500</v>
      </c>
      <c r="F115" s="44"/>
      <c r="H115" s="4">
        <v>560</v>
      </c>
      <c r="I115" s="12"/>
      <c r="K115" s="4">
        <v>553</v>
      </c>
      <c r="L115" s="12"/>
      <c r="N115" s="4">
        <v>186.41</v>
      </c>
      <c r="O115" s="12"/>
      <c r="R115" s="4">
        <v>560</v>
      </c>
      <c r="S115" s="12"/>
      <c r="U115" s="4">
        <v>420</v>
      </c>
      <c r="V115" s="12"/>
      <c r="X115" s="4">
        <v>280</v>
      </c>
      <c r="Y115" s="12"/>
      <c r="AA115" s="4">
        <v>392</v>
      </c>
      <c r="AB115" s="12"/>
      <c r="AD115" s="4">
        <v>315</v>
      </c>
      <c r="AE115" s="12"/>
      <c r="AG115" s="4">
        <v>315</v>
      </c>
      <c r="AH115" s="12"/>
      <c r="AJ115" s="4">
        <v>315</v>
      </c>
      <c r="AK115" s="12"/>
      <c r="AM115" s="4">
        <v>455</v>
      </c>
      <c r="AO115" s="12"/>
      <c r="AQ115" s="4">
        <v>595</v>
      </c>
      <c r="AR115" s="12"/>
      <c r="AU115" s="12"/>
      <c r="AV115" s="4">
        <f>MIN(K115:AQ115)</f>
        <v>186.41</v>
      </c>
      <c r="AW115" s="4">
        <f>MAX(K115:AQ115)</f>
        <v>595</v>
      </c>
    </row>
    <row r="116" spans="1:49" x14ac:dyDescent="0.25">
      <c r="A116" s="3" t="s">
        <v>39</v>
      </c>
      <c r="B116" s="1" t="s">
        <v>121</v>
      </c>
      <c r="C116" t="s">
        <v>49</v>
      </c>
      <c r="D116" s="3">
        <v>31628</v>
      </c>
      <c r="E116" s="4">
        <v>4326</v>
      </c>
      <c r="F116" s="44"/>
      <c r="G116" s="4">
        <f t="shared" ref="G116" si="40">E116*0.7</f>
        <v>3028.2</v>
      </c>
      <c r="I116" s="12"/>
      <c r="J116" s="4">
        <f>E116*0.7</f>
        <v>3028.2</v>
      </c>
      <c r="L116" s="12"/>
      <c r="M116" s="4">
        <f>E116*0.75</f>
        <v>3244.5</v>
      </c>
      <c r="O116" s="12"/>
      <c r="P116" s="4">
        <f>E116*0.8</f>
        <v>3460.8</v>
      </c>
      <c r="Q116" s="4">
        <f>+E116*0.51</f>
        <v>2206.2600000000002</v>
      </c>
      <c r="S116" s="12"/>
      <c r="T116" s="4">
        <v>7865.94</v>
      </c>
      <c r="V116" s="12"/>
      <c r="W116" s="4">
        <f>E116*0.65</f>
        <v>2811.9</v>
      </c>
      <c r="Y116" s="12"/>
      <c r="Z116" s="4">
        <f>E116*0.85</f>
        <v>3677.1</v>
      </c>
      <c r="AB116" s="12"/>
      <c r="AC116" s="4">
        <f>E116*0.75</f>
        <v>3244.5</v>
      </c>
      <c r="AE116" s="12"/>
      <c r="AF116" s="4">
        <f>+E116*0.75</f>
        <v>3244.5</v>
      </c>
      <c r="AH116" s="12"/>
      <c r="AI116" s="4">
        <f>+E116*0.75</f>
        <v>3244.5</v>
      </c>
      <c r="AK116" s="12"/>
      <c r="AL116" s="4">
        <v>8259.24</v>
      </c>
      <c r="AM116" s="4">
        <v>7639.4</v>
      </c>
      <c r="AN116" s="4">
        <v>3932.97</v>
      </c>
      <c r="AO116" s="12"/>
      <c r="AP116" s="4">
        <f>E116*0.58</f>
        <v>2509.08</v>
      </c>
      <c r="AR116" s="12"/>
      <c r="AS116" s="4">
        <f>MIN(J116:AP116)</f>
        <v>2206.2600000000002</v>
      </c>
      <c r="AT116" s="4">
        <f>MAX(J116:AQ116)</f>
        <v>8259.24</v>
      </c>
      <c r="AU116" s="12"/>
    </row>
    <row r="117" spans="1:49" x14ac:dyDescent="0.25">
      <c r="A117" s="3"/>
      <c r="C117" t="s">
        <v>41</v>
      </c>
      <c r="D117" s="3">
        <v>31628</v>
      </c>
      <c r="E117" s="4">
        <v>474</v>
      </c>
      <c r="F117" s="44"/>
      <c r="H117" s="4">
        <f>E117*0.7</f>
        <v>331.79999999999995</v>
      </c>
      <c r="I117" s="12"/>
      <c r="K117" s="4">
        <v>208.81</v>
      </c>
      <c r="L117" s="12"/>
      <c r="N117" s="4">
        <v>208.99</v>
      </c>
      <c r="O117" s="12"/>
      <c r="R117" s="4">
        <v>229.09</v>
      </c>
      <c r="S117" s="12"/>
      <c r="U117" s="4">
        <v>223.5</v>
      </c>
      <c r="V117" s="12"/>
      <c r="X117" s="4">
        <v>210.64</v>
      </c>
      <c r="Y117" s="12"/>
      <c r="AA117" s="4">
        <v>223.5</v>
      </c>
      <c r="AB117" s="12"/>
      <c r="AD117" s="4">
        <v>219.8</v>
      </c>
      <c r="AE117" s="12"/>
      <c r="AG117" s="4">
        <f>+'[1]01_2021 UPDATE'!$AT$59</f>
        <v>219.79979316000001</v>
      </c>
      <c r="AH117" s="12"/>
      <c r="AJ117" s="4">
        <f>+'[1]01_2021 UPDATE'!$AT$59</f>
        <v>219.79979316000001</v>
      </c>
      <c r="AK117" s="12"/>
      <c r="AM117" s="4">
        <v>221.95</v>
      </c>
      <c r="AN117" s="4">
        <v>159.68</v>
      </c>
      <c r="AO117" s="12"/>
      <c r="AQ117" s="4">
        <v>300.42</v>
      </c>
      <c r="AR117" s="12"/>
      <c r="AU117" s="12"/>
      <c r="AV117" s="4">
        <f>MIN(K117:AQ117)</f>
        <v>159.68</v>
      </c>
      <c r="AW117" s="4">
        <f>MAX(K117:AQ117)</f>
        <v>300.42</v>
      </c>
    </row>
    <row r="118" spans="1:49" x14ac:dyDescent="0.25">
      <c r="A118" s="3"/>
      <c r="C118" t="s">
        <v>72</v>
      </c>
      <c r="D118" s="67">
        <v>520</v>
      </c>
      <c r="E118" s="4">
        <v>1500</v>
      </c>
      <c r="F118" s="44"/>
      <c r="H118" s="4">
        <v>560</v>
      </c>
      <c r="I118" s="12"/>
      <c r="K118" s="4">
        <v>553</v>
      </c>
      <c r="L118" s="12"/>
      <c r="N118" s="4">
        <v>186.41</v>
      </c>
      <c r="O118" s="12"/>
      <c r="R118" s="4">
        <v>560</v>
      </c>
      <c r="S118" s="12"/>
      <c r="U118" s="4">
        <v>420</v>
      </c>
      <c r="V118" s="12"/>
      <c r="X118" s="4">
        <v>280</v>
      </c>
      <c r="Y118" s="12"/>
      <c r="AA118" s="4">
        <v>392</v>
      </c>
      <c r="AB118" s="12"/>
      <c r="AD118" s="4">
        <v>315</v>
      </c>
      <c r="AE118" s="12"/>
      <c r="AG118" s="4">
        <v>315</v>
      </c>
      <c r="AH118" s="12"/>
      <c r="AJ118" s="4">
        <v>315</v>
      </c>
      <c r="AK118" s="12"/>
      <c r="AM118" s="4">
        <v>455</v>
      </c>
      <c r="AO118" s="12"/>
      <c r="AQ118" s="4">
        <v>595</v>
      </c>
      <c r="AR118" s="12"/>
      <c r="AU118" s="12"/>
      <c r="AV118" s="4">
        <f>MIN(K118:AQ118)</f>
        <v>186.41</v>
      </c>
      <c r="AW118" s="4">
        <f>MAX(K118:AQ118)</f>
        <v>595</v>
      </c>
    </row>
    <row r="119" spans="1:49" x14ac:dyDescent="0.25">
      <c r="A119" s="3" t="s">
        <v>39</v>
      </c>
      <c r="B119" s="1" t="s">
        <v>122</v>
      </c>
      <c r="C119" t="s">
        <v>49</v>
      </c>
      <c r="D119" s="3">
        <v>31624</v>
      </c>
      <c r="E119" s="4">
        <v>1562</v>
      </c>
      <c r="F119" s="44"/>
      <c r="G119" s="4">
        <f t="shared" ref="G119" si="41">E119*0.7</f>
        <v>1093.3999999999999</v>
      </c>
      <c r="I119" s="12"/>
      <c r="J119" s="4">
        <f>E119*0.7</f>
        <v>1093.3999999999999</v>
      </c>
      <c r="L119" s="12"/>
      <c r="M119" s="4">
        <f>E119*0.75</f>
        <v>1171.5</v>
      </c>
      <c r="O119" s="12"/>
      <c r="P119" s="4">
        <f>E119*0.8</f>
        <v>1249.6000000000001</v>
      </c>
      <c r="Q119" s="4">
        <f>+E119*0.51</f>
        <v>796.62</v>
      </c>
      <c r="S119" s="12"/>
      <c r="T119" s="4">
        <v>3755.18</v>
      </c>
      <c r="V119" s="12"/>
      <c r="W119" s="4">
        <f>E119*0.65</f>
        <v>1015.3000000000001</v>
      </c>
      <c r="Y119" s="12"/>
      <c r="Z119" s="4">
        <f>E119*0.85</f>
        <v>1327.7</v>
      </c>
      <c r="AB119" s="12"/>
      <c r="AC119" s="4">
        <f>E119*0.75</f>
        <v>1171.5</v>
      </c>
      <c r="AE119" s="12"/>
      <c r="AF119" s="4">
        <f>+E119*0.75</f>
        <v>1171.5</v>
      </c>
      <c r="AH119" s="12"/>
      <c r="AI119" s="4">
        <f>+E119*0.75</f>
        <v>1171.5</v>
      </c>
      <c r="AK119" s="12"/>
      <c r="AL119" s="4">
        <v>3942.94</v>
      </c>
      <c r="AM119" s="4">
        <v>3647.03</v>
      </c>
      <c r="AN119" s="4">
        <v>1877.59</v>
      </c>
      <c r="AO119" s="12"/>
      <c r="AP119" s="4">
        <f>E119*0.58</f>
        <v>905.95999999999992</v>
      </c>
      <c r="AR119" s="12"/>
      <c r="AS119" s="4">
        <f>MIN(J119:AP119)</f>
        <v>796.62</v>
      </c>
      <c r="AT119" s="4">
        <f>MAX(J119:AQ119)</f>
        <v>3942.94</v>
      </c>
      <c r="AU119" s="12"/>
    </row>
    <row r="120" spans="1:49" x14ac:dyDescent="0.25">
      <c r="A120" s="3"/>
      <c r="C120" t="s">
        <v>41</v>
      </c>
      <c r="D120" s="3">
        <v>31624</v>
      </c>
      <c r="E120" s="4">
        <v>361</v>
      </c>
      <c r="F120" s="44"/>
      <c r="H120" s="4">
        <f>E120*0.7</f>
        <v>252.7</v>
      </c>
      <c r="I120" s="12"/>
      <c r="K120" s="4">
        <v>159.69</v>
      </c>
      <c r="L120" s="12"/>
      <c r="N120" s="4">
        <v>159.53</v>
      </c>
      <c r="O120" s="12"/>
      <c r="R120" s="4">
        <v>177.01</v>
      </c>
      <c r="S120" s="12"/>
      <c r="U120" s="4">
        <v>170.24</v>
      </c>
      <c r="V120" s="12"/>
      <c r="X120" s="4">
        <v>161.1</v>
      </c>
      <c r="Y120" s="12"/>
      <c r="AA120" s="4">
        <v>170.24</v>
      </c>
      <c r="AB120" s="12"/>
      <c r="AD120" s="4">
        <v>168.1</v>
      </c>
      <c r="AE120" s="12"/>
      <c r="AG120" s="4">
        <v>168.1</v>
      </c>
      <c r="AH120" s="12"/>
      <c r="AJ120" s="4">
        <v>168.1</v>
      </c>
      <c r="AK120" s="12"/>
      <c r="AM120" s="4">
        <v>169.48</v>
      </c>
      <c r="AN120" s="4">
        <v>121.93</v>
      </c>
      <c r="AO120" s="12"/>
      <c r="AQ120" s="4">
        <v>284.79000000000002</v>
      </c>
      <c r="AR120" s="12"/>
      <c r="AU120" s="12"/>
      <c r="AV120" s="4">
        <f>MIN(K120:AQ120)</f>
        <v>121.93</v>
      </c>
      <c r="AW120" s="4">
        <f>MAX(K120:AQ120)</f>
        <v>284.79000000000002</v>
      </c>
    </row>
    <row r="121" spans="1:49" x14ac:dyDescent="0.25">
      <c r="A121" s="3"/>
      <c r="C121" t="s">
        <v>72</v>
      </c>
      <c r="D121" s="67">
        <v>520</v>
      </c>
      <c r="E121" s="4">
        <v>1500</v>
      </c>
      <c r="F121" s="44"/>
      <c r="H121" s="4">
        <v>560</v>
      </c>
      <c r="I121" s="12"/>
      <c r="K121" s="4">
        <v>553</v>
      </c>
      <c r="L121" s="12"/>
      <c r="N121" s="4">
        <v>186.41</v>
      </c>
      <c r="O121" s="12"/>
      <c r="R121" s="4">
        <v>560</v>
      </c>
      <c r="S121" s="12"/>
      <c r="U121" s="4">
        <v>420</v>
      </c>
      <c r="V121" s="12"/>
      <c r="X121" s="4">
        <v>280</v>
      </c>
      <c r="Y121" s="12"/>
      <c r="AA121" s="4">
        <v>392</v>
      </c>
      <c r="AB121" s="12"/>
      <c r="AD121" s="4">
        <v>315</v>
      </c>
      <c r="AE121" s="12"/>
      <c r="AG121" s="4">
        <v>315</v>
      </c>
      <c r="AH121" s="12"/>
      <c r="AJ121" s="4">
        <v>315</v>
      </c>
      <c r="AK121" s="12"/>
      <c r="AM121" s="4">
        <v>455</v>
      </c>
      <c r="AO121" s="12"/>
      <c r="AQ121" s="4">
        <v>595</v>
      </c>
      <c r="AR121" s="12"/>
      <c r="AU121" s="12"/>
      <c r="AV121" s="4">
        <f>MIN(K121:AQ121)</f>
        <v>186.41</v>
      </c>
      <c r="AW121" s="4">
        <f>MAX(K121:AQ121)</f>
        <v>595</v>
      </c>
    </row>
    <row r="122" spans="1:49" x14ac:dyDescent="0.25">
      <c r="A122" s="3" t="s">
        <v>39</v>
      </c>
      <c r="B122" s="1" t="s">
        <v>123</v>
      </c>
      <c r="C122" t="s">
        <v>49</v>
      </c>
      <c r="D122" s="3">
        <v>31645</v>
      </c>
      <c r="E122" s="4">
        <v>2163</v>
      </c>
      <c r="F122" s="44"/>
      <c r="G122" s="4">
        <f t="shared" ref="G122" si="42">E122*0.7</f>
        <v>1514.1</v>
      </c>
      <c r="I122" s="12"/>
      <c r="J122" s="4">
        <f>E122*0.7</f>
        <v>1514.1</v>
      </c>
      <c r="L122" s="12"/>
      <c r="M122" s="4">
        <f>E122*0.75</f>
        <v>1622.25</v>
      </c>
      <c r="O122" s="12"/>
      <c r="P122" s="4">
        <f>E122*0.8</f>
        <v>1730.4</v>
      </c>
      <c r="Q122" s="4">
        <f>+E122*0.51</f>
        <v>1103.1300000000001</v>
      </c>
      <c r="S122" s="12"/>
      <c r="T122" s="4">
        <v>825.16</v>
      </c>
      <c r="V122" s="12"/>
      <c r="W122" s="4">
        <f>E122*0.65</f>
        <v>1405.95</v>
      </c>
      <c r="Y122" s="12"/>
      <c r="Z122" s="4">
        <f>E122*0.85</f>
        <v>1838.55</v>
      </c>
      <c r="AB122" s="12"/>
      <c r="AC122" s="4">
        <f>E122*0.75</f>
        <v>1622.25</v>
      </c>
      <c r="AE122" s="12"/>
      <c r="AF122" s="4">
        <f>+E122*0.75</f>
        <v>1622.25</v>
      </c>
      <c r="AH122" s="12"/>
      <c r="AI122" s="4">
        <f>+E122*0.75</f>
        <v>1622.25</v>
      </c>
      <c r="AK122" s="12"/>
      <c r="AL122" s="4">
        <v>3942.94</v>
      </c>
      <c r="AM122" s="4">
        <v>3647.03</v>
      </c>
      <c r="AN122" s="4">
        <v>1877.59</v>
      </c>
      <c r="AO122" s="12"/>
      <c r="AP122" s="4">
        <f>E122*0.58</f>
        <v>1254.54</v>
      </c>
      <c r="AR122" s="12"/>
      <c r="AS122" s="4">
        <f>MIN(J122:AP122)</f>
        <v>825.16</v>
      </c>
      <c r="AT122" s="4">
        <f>MAX(J122:AQ122)</f>
        <v>3942.94</v>
      </c>
      <c r="AU122" s="12"/>
    </row>
    <row r="123" spans="1:49" x14ac:dyDescent="0.25">
      <c r="A123" s="3"/>
      <c r="C123" t="s">
        <v>41</v>
      </c>
      <c r="D123" s="3">
        <v>31645</v>
      </c>
      <c r="E123" s="4">
        <v>397</v>
      </c>
      <c r="F123" s="44"/>
      <c r="H123" s="4">
        <f>E123*0.7</f>
        <v>277.89999999999998</v>
      </c>
      <c r="I123" s="12"/>
      <c r="K123" s="4">
        <v>174.49</v>
      </c>
      <c r="L123" s="12"/>
      <c r="N123" s="4">
        <v>174.66</v>
      </c>
      <c r="O123" s="12"/>
      <c r="R123" s="4">
        <v>193.33</v>
      </c>
      <c r="S123" s="12"/>
      <c r="U123" s="4">
        <v>187.41</v>
      </c>
      <c r="V123" s="12"/>
      <c r="X123" s="4">
        <v>176.03</v>
      </c>
      <c r="Y123" s="12"/>
      <c r="AA123" s="4">
        <v>187.41</v>
      </c>
      <c r="AB123" s="12"/>
      <c r="AD123" s="4">
        <v>183.68</v>
      </c>
      <c r="AE123" s="12"/>
      <c r="AG123" s="4">
        <v>183.68</v>
      </c>
      <c r="AH123" s="12"/>
      <c r="AJ123" s="4">
        <v>183.68</v>
      </c>
      <c r="AK123" s="12"/>
      <c r="AM123" s="4">
        <v>186.5</v>
      </c>
      <c r="AN123" s="4">
        <v>134.16999999999999</v>
      </c>
      <c r="AO123" s="12"/>
      <c r="AQ123" s="4">
        <v>233.45</v>
      </c>
      <c r="AR123" s="12"/>
      <c r="AU123" s="12"/>
      <c r="AV123" s="4">
        <f>MIN(K123:AQ123)</f>
        <v>134.16999999999999</v>
      </c>
      <c r="AW123" s="4">
        <f>MAX(K123:AQ123)</f>
        <v>233.45</v>
      </c>
    </row>
    <row r="124" spans="1:49" x14ac:dyDescent="0.25">
      <c r="A124" s="3"/>
      <c r="C124" t="s">
        <v>72</v>
      </c>
      <c r="D124" s="67">
        <v>520</v>
      </c>
      <c r="E124" s="4">
        <v>1500</v>
      </c>
      <c r="F124" s="44"/>
      <c r="H124" s="4">
        <v>560</v>
      </c>
      <c r="I124" s="12"/>
      <c r="K124" s="4">
        <v>553</v>
      </c>
      <c r="L124" s="12"/>
      <c r="N124" s="4">
        <v>186.41</v>
      </c>
      <c r="O124" s="12"/>
      <c r="R124" s="4">
        <v>560</v>
      </c>
      <c r="S124" s="12"/>
      <c r="U124" s="4">
        <v>420</v>
      </c>
      <c r="V124" s="12"/>
      <c r="X124" s="4">
        <v>280</v>
      </c>
      <c r="Y124" s="12"/>
      <c r="AA124" s="4">
        <v>392</v>
      </c>
      <c r="AB124" s="12"/>
      <c r="AD124" s="4">
        <v>315</v>
      </c>
      <c r="AE124" s="12"/>
      <c r="AG124" s="4">
        <v>315</v>
      </c>
      <c r="AH124" s="12"/>
      <c r="AJ124" s="4">
        <v>315</v>
      </c>
      <c r="AK124" s="12"/>
      <c r="AM124" s="4">
        <v>455</v>
      </c>
      <c r="AO124" s="12"/>
      <c r="AQ124" s="4">
        <v>595</v>
      </c>
      <c r="AR124" s="12"/>
      <c r="AU124" s="12"/>
      <c r="AV124" s="4">
        <f>MIN(K124:AQ124)</f>
        <v>186.41</v>
      </c>
      <c r="AW124" s="4">
        <f>MAX(K124:AQ124)</f>
        <v>595</v>
      </c>
    </row>
    <row r="125" spans="1:49" x14ac:dyDescent="0.25">
      <c r="A125" s="3" t="s">
        <v>39</v>
      </c>
      <c r="B125" s="1" t="s">
        <v>124</v>
      </c>
      <c r="C125" t="s">
        <v>49</v>
      </c>
      <c r="D125" s="3">
        <v>31628</v>
      </c>
      <c r="E125" s="4">
        <v>4326</v>
      </c>
      <c r="F125" s="44"/>
      <c r="G125" s="4">
        <f t="shared" ref="G125" si="43">E125*0.7</f>
        <v>3028.2</v>
      </c>
      <c r="I125" s="12"/>
      <c r="J125" s="4">
        <f>E125*0.7</f>
        <v>3028.2</v>
      </c>
      <c r="L125" s="12"/>
      <c r="M125" s="4">
        <f>E125*0.75</f>
        <v>3244.5</v>
      </c>
      <c r="O125" s="12"/>
      <c r="P125" s="4">
        <f>E125*0.8</f>
        <v>3460.8</v>
      </c>
      <c r="Q125" s="4">
        <f>+E125*0.51</f>
        <v>2206.2600000000002</v>
      </c>
      <c r="S125" s="12"/>
      <c r="T125" s="4">
        <v>7865.94</v>
      </c>
      <c r="V125" s="12"/>
      <c r="W125" s="4">
        <f>E125*0.65</f>
        <v>2811.9</v>
      </c>
      <c r="Y125" s="12"/>
      <c r="Z125" s="4">
        <f>E125*0.85</f>
        <v>3677.1</v>
      </c>
      <c r="AB125" s="12"/>
      <c r="AC125" s="4">
        <f>E125*0.75</f>
        <v>3244.5</v>
      </c>
      <c r="AE125" s="12"/>
      <c r="AF125" s="4">
        <f>+E125*0.75</f>
        <v>3244.5</v>
      </c>
      <c r="AH125" s="12"/>
      <c r="AI125" s="4">
        <f>+E125*0.75</f>
        <v>3244.5</v>
      </c>
      <c r="AK125" s="12"/>
      <c r="AL125" s="4">
        <v>8259.24</v>
      </c>
      <c r="AM125" s="4">
        <v>7639.4</v>
      </c>
      <c r="AN125" s="4">
        <v>3932.97</v>
      </c>
      <c r="AO125" s="12"/>
      <c r="AP125" s="4">
        <f>E125*0.58</f>
        <v>2509.08</v>
      </c>
      <c r="AR125" s="12"/>
      <c r="AS125" s="4">
        <f>MIN(J125:AP125)</f>
        <v>2206.2600000000002</v>
      </c>
      <c r="AT125" s="4">
        <f>MAX(J125:AQ125)</f>
        <v>8259.24</v>
      </c>
      <c r="AU125" s="12"/>
    </row>
    <row r="126" spans="1:49" x14ac:dyDescent="0.25">
      <c r="A126" s="3"/>
      <c r="C126" t="s">
        <v>41</v>
      </c>
      <c r="D126" s="3">
        <v>31628</v>
      </c>
      <c r="E126" s="4">
        <v>474</v>
      </c>
      <c r="F126" s="44"/>
      <c r="H126" s="4">
        <f>E126*0.7</f>
        <v>331.79999999999995</v>
      </c>
      <c r="I126" s="12"/>
      <c r="K126" s="4">
        <v>208.81</v>
      </c>
      <c r="L126" s="12"/>
      <c r="N126" s="4">
        <v>208.99</v>
      </c>
      <c r="O126" s="12"/>
      <c r="R126" s="4">
        <v>229.09</v>
      </c>
      <c r="S126" s="12"/>
      <c r="U126" s="4">
        <v>223.5</v>
      </c>
      <c r="V126" s="12"/>
      <c r="X126" s="4">
        <v>210.64</v>
      </c>
      <c r="Y126" s="12"/>
      <c r="AA126" s="4">
        <v>23.5</v>
      </c>
      <c r="AB126" s="12"/>
      <c r="AD126" s="4">
        <v>219.8</v>
      </c>
      <c r="AE126" s="12"/>
      <c r="AG126" s="4">
        <f>+'[1]01_2021 UPDATE'!$AT$59</f>
        <v>219.79979316000001</v>
      </c>
      <c r="AH126" s="12"/>
      <c r="AJ126" s="4">
        <f>+'[1]01_2021 UPDATE'!$AT$59</f>
        <v>219.79979316000001</v>
      </c>
      <c r="AK126" s="12"/>
      <c r="AM126" s="4">
        <v>221.95</v>
      </c>
      <c r="AN126" s="4">
        <v>159.68</v>
      </c>
      <c r="AO126" s="12"/>
      <c r="AQ126" s="4">
        <v>266.48</v>
      </c>
      <c r="AR126" s="12"/>
      <c r="AU126" s="12"/>
      <c r="AV126" s="4">
        <f>MIN(K126:AQ126)</f>
        <v>23.5</v>
      </c>
      <c r="AW126" s="4">
        <f>MAX(K126:AQ126)</f>
        <v>266.48</v>
      </c>
    </row>
    <row r="127" spans="1:49" x14ac:dyDescent="0.25">
      <c r="A127" s="3"/>
      <c r="C127" t="s">
        <v>49</v>
      </c>
      <c r="D127" s="3">
        <v>31645</v>
      </c>
      <c r="E127" s="4">
        <v>2163</v>
      </c>
      <c r="F127" s="44"/>
      <c r="G127" s="4">
        <f t="shared" ref="G127" si="44">E127*0.7</f>
        <v>1514.1</v>
      </c>
      <c r="I127" s="12"/>
      <c r="J127" s="4">
        <f>E127*0.7</f>
        <v>1514.1</v>
      </c>
      <c r="L127" s="12"/>
      <c r="M127" s="4">
        <f>E127*0.75</f>
        <v>1622.25</v>
      </c>
      <c r="O127" s="12"/>
      <c r="P127" s="4">
        <f>E127*0.8</f>
        <v>1730.4</v>
      </c>
      <c r="Q127" s="4">
        <f>+E127*0.51</f>
        <v>1103.1300000000001</v>
      </c>
      <c r="S127" s="12"/>
      <c r="T127" s="4">
        <v>825.16</v>
      </c>
      <c r="V127" s="12"/>
      <c r="W127" s="4">
        <f>E127*0.65</f>
        <v>1405.95</v>
      </c>
      <c r="Y127" s="12"/>
      <c r="Z127" s="4">
        <f>E127*0.85</f>
        <v>1838.55</v>
      </c>
      <c r="AB127" s="12"/>
      <c r="AC127" s="4">
        <f>E127*0.75</f>
        <v>1622.25</v>
      </c>
      <c r="AE127" s="12"/>
      <c r="AF127" s="4">
        <f>+E127*0.75</f>
        <v>1622.25</v>
      </c>
      <c r="AH127" s="12"/>
      <c r="AI127" s="4">
        <f>+E127*0.75</f>
        <v>1622.25</v>
      </c>
      <c r="AK127" s="12"/>
      <c r="AL127" s="4">
        <v>3942.94</v>
      </c>
      <c r="AM127" s="4">
        <v>3647.03</v>
      </c>
      <c r="AN127" s="4">
        <v>1877.59</v>
      </c>
      <c r="AO127" s="12"/>
      <c r="AP127" s="4">
        <f>E127*0.58</f>
        <v>1254.54</v>
      </c>
      <c r="AR127" s="12"/>
      <c r="AS127" s="4">
        <f>MIN(J127:AP127)</f>
        <v>825.16</v>
      </c>
      <c r="AT127" s="4">
        <f>MAX(J127:AQ127)</f>
        <v>3942.94</v>
      </c>
      <c r="AU127" s="12"/>
    </row>
    <row r="128" spans="1:49" x14ac:dyDescent="0.25">
      <c r="A128" s="3"/>
      <c r="C128" t="s">
        <v>41</v>
      </c>
      <c r="D128" s="3">
        <v>31645</v>
      </c>
      <c r="E128" s="4">
        <v>397</v>
      </c>
      <c r="F128" s="44"/>
      <c r="H128" s="4">
        <f>E128*0.7</f>
        <v>277.89999999999998</v>
      </c>
      <c r="I128" s="12"/>
      <c r="K128" s="4">
        <v>174.49</v>
      </c>
      <c r="L128" s="12"/>
      <c r="N128" s="4">
        <v>174.66</v>
      </c>
      <c r="O128" s="12"/>
      <c r="R128" s="4">
        <v>193.33</v>
      </c>
      <c r="S128" s="12"/>
      <c r="U128" s="4">
        <v>187.41</v>
      </c>
      <c r="V128" s="12"/>
      <c r="X128" s="4">
        <v>176.03</v>
      </c>
      <c r="Y128" s="12"/>
      <c r="AA128" s="4">
        <v>187.41</v>
      </c>
      <c r="AB128" s="12"/>
      <c r="AD128" s="4">
        <v>183.68</v>
      </c>
      <c r="AE128" s="12"/>
      <c r="AG128" s="4">
        <v>183.68</v>
      </c>
      <c r="AH128" s="12"/>
      <c r="AJ128" s="4">
        <v>183.68</v>
      </c>
      <c r="AK128" s="12"/>
      <c r="AM128" s="4">
        <v>186.5</v>
      </c>
      <c r="AN128" s="4">
        <v>134.16999999999999</v>
      </c>
      <c r="AO128" s="12"/>
      <c r="AQ128" s="4">
        <v>223.45</v>
      </c>
      <c r="AR128" s="12"/>
      <c r="AU128" s="12"/>
      <c r="AV128" s="4">
        <f>MIN(K128:AQ128)</f>
        <v>134.16999999999999</v>
      </c>
      <c r="AW128" s="4">
        <f>MAX(K128:AQ128)</f>
        <v>223.45</v>
      </c>
    </row>
    <row r="129" spans="1:49" x14ac:dyDescent="0.25">
      <c r="A129" s="3"/>
      <c r="C129" t="s">
        <v>72</v>
      </c>
      <c r="D129" s="67">
        <v>520</v>
      </c>
      <c r="E129" s="4">
        <v>1500</v>
      </c>
      <c r="F129" s="44"/>
      <c r="H129" s="4">
        <v>560</v>
      </c>
      <c r="I129" s="12"/>
      <c r="K129" s="4">
        <v>553</v>
      </c>
      <c r="L129" s="12"/>
      <c r="N129" s="4">
        <v>186.41</v>
      </c>
      <c r="O129" s="12"/>
      <c r="R129" s="4">
        <v>560</v>
      </c>
      <c r="S129" s="12"/>
      <c r="U129" s="4">
        <v>420</v>
      </c>
      <c r="V129" s="12"/>
      <c r="X129" s="4">
        <v>280</v>
      </c>
      <c r="Y129" s="12"/>
      <c r="AA129" s="4">
        <v>392</v>
      </c>
      <c r="AB129" s="12"/>
      <c r="AD129" s="4">
        <v>315</v>
      </c>
      <c r="AE129" s="12"/>
      <c r="AG129" s="4">
        <v>315</v>
      </c>
      <c r="AH129" s="12"/>
      <c r="AJ129" s="4">
        <v>315</v>
      </c>
      <c r="AK129" s="12"/>
      <c r="AM129" s="4">
        <v>455</v>
      </c>
      <c r="AO129" s="12"/>
      <c r="AQ129" s="4">
        <v>595</v>
      </c>
      <c r="AR129" s="12"/>
      <c r="AU129" s="12"/>
      <c r="AV129" s="4">
        <f>MIN(K129:AQ129)</f>
        <v>186.41</v>
      </c>
      <c r="AW129" s="4">
        <f>MAX(K129:AQ129)</f>
        <v>595</v>
      </c>
    </row>
    <row r="130" spans="1:49" x14ac:dyDescent="0.25">
      <c r="A130" s="3" t="s">
        <v>39</v>
      </c>
      <c r="B130" s="1" t="s">
        <v>125</v>
      </c>
      <c r="C130" t="s">
        <v>49</v>
      </c>
      <c r="D130" s="3">
        <v>31635</v>
      </c>
      <c r="E130" s="4">
        <v>2163</v>
      </c>
      <c r="F130" s="44"/>
      <c r="G130" s="4">
        <f t="shared" ref="G130" si="45">E130*0.7</f>
        <v>1514.1</v>
      </c>
      <c r="I130" s="12"/>
      <c r="J130" s="4">
        <f>E130*0.7</f>
        <v>1514.1</v>
      </c>
      <c r="L130" s="12"/>
      <c r="M130" s="4">
        <f>E130*0.75</f>
        <v>1622.25</v>
      </c>
      <c r="O130" s="12"/>
      <c r="P130" s="4">
        <f>E130*0.8</f>
        <v>1730.4</v>
      </c>
      <c r="Q130" s="4">
        <f>+E130*0.51</f>
        <v>1103.1300000000001</v>
      </c>
      <c r="S130" s="12"/>
      <c r="T130" s="4">
        <v>14889.6</v>
      </c>
      <c r="V130" s="12"/>
      <c r="W130" s="4">
        <f>E130*0.65</f>
        <v>1405.95</v>
      </c>
      <c r="Y130" s="12"/>
      <c r="Z130" s="4">
        <f>E130*0.85</f>
        <v>1838.55</v>
      </c>
      <c r="AB130" s="12"/>
      <c r="AC130" s="4">
        <f>E130*0.75</f>
        <v>1622.25</v>
      </c>
      <c r="AE130" s="12"/>
      <c r="AF130" s="4">
        <f>+E130*0.75</f>
        <v>1622.25</v>
      </c>
      <c r="AH130" s="12"/>
      <c r="AI130" s="4">
        <f>+E130*0.75</f>
        <v>1622.25</v>
      </c>
      <c r="AK130" s="12"/>
      <c r="AL130" s="4">
        <v>3942.94</v>
      </c>
      <c r="AM130" s="4">
        <v>3647.03</v>
      </c>
      <c r="AN130" s="4">
        <v>1877.59</v>
      </c>
      <c r="AO130" s="12"/>
      <c r="AP130" s="4">
        <f>E130*0.58</f>
        <v>1254.54</v>
      </c>
      <c r="AR130" s="12"/>
      <c r="AS130" s="4">
        <f>MIN(J130:AP130)</f>
        <v>1103.1300000000001</v>
      </c>
      <c r="AT130" s="4">
        <f>MAX(J130:AQ130)</f>
        <v>14889.6</v>
      </c>
      <c r="AU130" s="12"/>
    </row>
    <row r="131" spans="1:49" x14ac:dyDescent="0.25">
      <c r="A131" s="3"/>
      <c r="C131" t="s">
        <v>41</v>
      </c>
      <c r="D131" s="3">
        <v>31635</v>
      </c>
      <c r="E131" s="4">
        <v>469</v>
      </c>
      <c r="F131" s="44"/>
      <c r="H131" s="4">
        <f>E131*0.7</f>
        <v>328.29999999999995</v>
      </c>
      <c r="I131" s="12"/>
      <c r="K131" s="4">
        <v>208.62</v>
      </c>
      <c r="L131" s="12"/>
      <c r="N131" s="4">
        <v>207.75</v>
      </c>
      <c r="O131" s="12"/>
      <c r="R131" s="4">
        <v>231.55</v>
      </c>
      <c r="S131" s="12"/>
      <c r="U131" s="4">
        <v>223.11</v>
      </c>
      <c r="V131" s="12"/>
      <c r="X131" s="4">
        <v>210.45</v>
      </c>
      <c r="Y131" s="12"/>
      <c r="AA131" s="4">
        <v>223.11</v>
      </c>
      <c r="AB131" s="12"/>
      <c r="AD131" s="4">
        <v>219.6</v>
      </c>
      <c r="AE131" s="12"/>
      <c r="AG131" s="4">
        <v>219.6</v>
      </c>
      <c r="AH131" s="12"/>
      <c r="AJ131" s="4">
        <v>219.6</v>
      </c>
      <c r="AK131" s="12"/>
      <c r="AM131" s="4">
        <v>221.37</v>
      </c>
      <c r="AN131" s="4">
        <v>159.26</v>
      </c>
      <c r="AO131" s="12"/>
      <c r="AQ131" s="4">
        <v>266.02</v>
      </c>
      <c r="AR131" s="12"/>
      <c r="AU131" s="12"/>
      <c r="AV131" s="4">
        <f>MIN(K131:AQ131)</f>
        <v>159.26</v>
      </c>
      <c r="AW131" s="4">
        <f>MAX(K131:AQ131)</f>
        <v>266.02</v>
      </c>
    </row>
    <row r="132" spans="1:49" x14ac:dyDescent="0.25">
      <c r="A132" s="3"/>
      <c r="C132" t="s">
        <v>72</v>
      </c>
      <c r="D132" s="67">
        <v>520</v>
      </c>
      <c r="E132" s="4">
        <v>1500</v>
      </c>
      <c r="F132" s="44"/>
      <c r="I132" s="12"/>
      <c r="L132" s="12"/>
      <c r="O132" s="12"/>
      <c r="S132" s="12"/>
      <c r="V132" s="12"/>
      <c r="Y132" s="12"/>
      <c r="AB132" s="12"/>
      <c r="AE132" s="12"/>
      <c r="AG132" s="4">
        <v>315</v>
      </c>
      <c r="AH132" s="12"/>
      <c r="AJ132" s="4">
        <v>315</v>
      </c>
      <c r="AK132" s="12"/>
      <c r="AM132" s="4">
        <v>455</v>
      </c>
      <c r="AO132" s="12"/>
      <c r="AR132" s="12"/>
      <c r="AU132" s="12"/>
    </row>
    <row r="133" spans="1:49" x14ac:dyDescent="0.25">
      <c r="A133" s="3" t="s">
        <v>39</v>
      </c>
      <c r="B133" s="1" t="s">
        <v>126</v>
      </c>
      <c r="C133" t="s">
        <v>49</v>
      </c>
      <c r="D133" s="3">
        <v>31647</v>
      </c>
      <c r="E133" s="4">
        <v>5694</v>
      </c>
      <c r="F133" s="44"/>
      <c r="G133" s="4">
        <f t="shared" ref="G133" si="46">E133*0.7</f>
        <v>3985.7999999999997</v>
      </c>
      <c r="I133" s="12"/>
      <c r="J133" s="4">
        <f>E133*0.7</f>
        <v>3985.7999999999997</v>
      </c>
      <c r="L133" s="12"/>
      <c r="M133" s="4">
        <f>E133*0.75</f>
        <v>4270.5</v>
      </c>
      <c r="O133" s="12"/>
      <c r="P133" s="4">
        <f>E133*0.8</f>
        <v>4555.2</v>
      </c>
      <c r="Q133" s="4">
        <f>+E133*0.51</f>
        <v>2903.94</v>
      </c>
      <c r="S133" s="12"/>
      <c r="T133" s="4">
        <v>7865.94</v>
      </c>
      <c r="V133" s="12"/>
      <c r="W133" s="4">
        <f>E133*0.65</f>
        <v>3701.1</v>
      </c>
      <c r="Y133" s="12"/>
      <c r="Z133" s="4">
        <f>E133*0.85</f>
        <v>4839.8999999999996</v>
      </c>
      <c r="AB133" s="12"/>
      <c r="AC133" s="4">
        <f>E133*0.75</f>
        <v>4270.5</v>
      </c>
      <c r="AE133" s="12"/>
      <c r="AF133" s="4">
        <f>+E133*0.75</f>
        <v>4270.5</v>
      </c>
      <c r="AH133" s="12"/>
      <c r="AI133" s="4">
        <f>+E133*0.75</f>
        <v>4270.5</v>
      </c>
      <c r="AK133" s="12"/>
      <c r="AL133" s="4">
        <v>15634.08</v>
      </c>
      <c r="AM133" s="4">
        <v>14460.78</v>
      </c>
      <c r="AN133" s="4">
        <v>7444.8</v>
      </c>
      <c r="AO133" s="12"/>
      <c r="AP133" s="4">
        <f>E133*0.58</f>
        <v>3302.52</v>
      </c>
      <c r="AR133" s="12"/>
      <c r="AS133" s="4">
        <f>MIN(J133:AP133)</f>
        <v>2903.94</v>
      </c>
      <c r="AT133" s="4">
        <f>MAX(J133:AQ133)</f>
        <v>15634.08</v>
      </c>
      <c r="AU133" s="12"/>
    </row>
    <row r="134" spans="1:49" x14ac:dyDescent="0.25">
      <c r="A134" s="3"/>
      <c r="C134" t="s">
        <v>41</v>
      </c>
      <c r="D134" s="3">
        <v>31647</v>
      </c>
      <c r="E134" s="4">
        <v>500</v>
      </c>
      <c r="F134" s="44"/>
      <c r="H134" s="4">
        <f>E134*0.7</f>
        <v>350</v>
      </c>
      <c r="I134" s="12"/>
      <c r="K134" s="4">
        <v>250.02</v>
      </c>
      <c r="L134" s="12"/>
      <c r="N134" s="4">
        <v>243.88</v>
      </c>
      <c r="O134" s="12"/>
      <c r="R134" s="4">
        <v>284.70999999999998</v>
      </c>
      <c r="S134" s="12"/>
      <c r="U134" s="4">
        <v>260.62</v>
      </c>
      <c r="V134" s="12"/>
      <c r="X134" s="4">
        <v>252.22</v>
      </c>
      <c r="Y134" s="12"/>
      <c r="AA134" s="4">
        <v>260.62</v>
      </c>
      <c r="AB134" s="12"/>
      <c r="AD134" s="4">
        <v>263.18</v>
      </c>
      <c r="AE134" s="12"/>
      <c r="AG134" s="4">
        <v>263.18</v>
      </c>
      <c r="AH134" s="12"/>
      <c r="AJ134" s="4">
        <v>263.18</v>
      </c>
      <c r="AK134" s="12"/>
      <c r="AM134" s="4">
        <v>258.89</v>
      </c>
      <c r="AN134" s="4">
        <v>186.25</v>
      </c>
      <c r="AO134" s="12"/>
      <c r="AQ134" s="4">
        <v>310.74</v>
      </c>
      <c r="AR134" s="12"/>
      <c r="AU134" s="12"/>
      <c r="AV134" s="4">
        <f>MIN(K134:AQ134)</f>
        <v>186.25</v>
      </c>
      <c r="AW134" s="4">
        <f>MAX(K134:AQ134)</f>
        <v>310.74</v>
      </c>
    </row>
    <row r="135" spans="1:49" x14ac:dyDescent="0.25">
      <c r="A135" s="3"/>
      <c r="C135" t="s">
        <v>72</v>
      </c>
      <c r="D135" s="67">
        <v>520</v>
      </c>
      <c r="E135" s="4">
        <v>1500</v>
      </c>
      <c r="F135" s="44"/>
      <c r="H135" s="4">
        <v>560</v>
      </c>
      <c r="I135" s="12"/>
      <c r="K135" s="4">
        <v>553</v>
      </c>
      <c r="L135" s="12"/>
      <c r="N135" s="4">
        <v>186.41</v>
      </c>
      <c r="O135" s="12"/>
      <c r="R135" s="4">
        <v>560</v>
      </c>
      <c r="S135" s="12"/>
      <c r="U135" s="4">
        <v>420</v>
      </c>
      <c r="V135" s="12"/>
      <c r="X135" s="4">
        <v>280</v>
      </c>
      <c r="Y135" s="12"/>
      <c r="AA135" s="4">
        <v>392</v>
      </c>
      <c r="AB135" s="12"/>
      <c r="AD135" s="4">
        <v>315</v>
      </c>
      <c r="AE135" s="12"/>
      <c r="AG135" s="4">
        <v>315</v>
      </c>
      <c r="AH135" s="12"/>
      <c r="AJ135" s="4">
        <v>315</v>
      </c>
      <c r="AK135" s="12"/>
      <c r="AM135" s="4">
        <v>455</v>
      </c>
      <c r="AO135" s="12"/>
      <c r="AQ135" s="4">
        <v>595</v>
      </c>
      <c r="AR135" s="12"/>
      <c r="AU135" s="12"/>
      <c r="AV135" s="4">
        <f>MIN(K135:AQ135)</f>
        <v>186.41</v>
      </c>
      <c r="AW135" s="4">
        <f>MAX(K135:AQ135)</f>
        <v>595</v>
      </c>
    </row>
    <row r="136" spans="1:49" x14ac:dyDescent="0.25">
      <c r="A136" s="3" t="s">
        <v>39</v>
      </c>
      <c r="B136" s="1" t="s">
        <v>127</v>
      </c>
      <c r="C136" t="s">
        <v>49</v>
      </c>
      <c r="D136" s="3">
        <v>31636</v>
      </c>
      <c r="E136" s="4">
        <v>2975</v>
      </c>
      <c r="F136" s="44"/>
      <c r="G136" s="4">
        <f t="shared" ref="G136" si="47">E136*0.7</f>
        <v>2082.5</v>
      </c>
      <c r="I136" s="12"/>
      <c r="J136" s="4">
        <f>E136*0.7</f>
        <v>2082.5</v>
      </c>
      <c r="L136" s="12"/>
      <c r="M136" s="4">
        <f>E136*0.75</f>
        <v>2231.25</v>
      </c>
      <c r="O136" s="12"/>
      <c r="P136" s="4">
        <f>E136*0.8</f>
        <v>2380</v>
      </c>
      <c r="Q136" s="4">
        <f>+E136*0.51</f>
        <v>1517.25</v>
      </c>
      <c r="S136" s="12"/>
      <c r="V136" s="12"/>
      <c r="W136" s="4">
        <f>E136*0.65</f>
        <v>1933.75</v>
      </c>
      <c r="Y136" s="12"/>
      <c r="Z136" s="4">
        <f>E136*0.85</f>
        <v>2528.75</v>
      </c>
      <c r="AB136" s="12"/>
      <c r="AC136" s="4">
        <f>E136*0.75</f>
        <v>2231.25</v>
      </c>
      <c r="AE136" s="12"/>
      <c r="AF136" s="4">
        <f>+E136*0.75</f>
        <v>2231.25</v>
      </c>
      <c r="AH136" s="12"/>
      <c r="AI136" s="4">
        <f>+E136*0.75</f>
        <v>2231.25</v>
      </c>
      <c r="AK136" s="12"/>
      <c r="AL136" s="4">
        <v>15634.08</v>
      </c>
      <c r="AM136" s="4">
        <v>14460.78</v>
      </c>
      <c r="AN136" s="4">
        <v>7444.8</v>
      </c>
      <c r="AO136" s="12"/>
      <c r="AP136" s="4">
        <f>E136*0.58</f>
        <v>1725.4999999999998</v>
      </c>
      <c r="AR136" s="12"/>
      <c r="AS136" s="4">
        <f>MIN(J136:AP136)</f>
        <v>1517.25</v>
      </c>
      <c r="AT136" s="4">
        <f>MAX(J136:AQ136)</f>
        <v>15634.08</v>
      </c>
      <c r="AU136" s="12"/>
    </row>
    <row r="137" spans="1:49" x14ac:dyDescent="0.25">
      <c r="A137" s="3"/>
      <c r="C137" t="s">
        <v>41</v>
      </c>
      <c r="D137" s="3">
        <v>31636</v>
      </c>
      <c r="E137" s="4">
        <v>551</v>
      </c>
      <c r="F137" s="44"/>
      <c r="H137" s="4">
        <f>E137*0.7</f>
        <v>385.7</v>
      </c>
      <c r="I137" s="12"/>
      <c r="K137" s="4">
        <v>260.70999999999998</v>
      </c>
      <c r="L137" s="12"/>
      <c r="N137" s="4">
        <v>256.97000000000003</v>
      </c>
      <c r="O137" s="12"/>
      <c r="R137" s="4">
        <v>275.19</v>
      </c>
      <c r="S137" s="12"/>
      <c r="U137" s="4">
        <v>274.54000000000002</v>
      </c>
      <c r="V137" s="12"/>
      <c r="X137" s="4">
        <v>263</v>
      </c>
      <c r="Y137" s="12"/>
      <c r="AA137" s="4">
        <v>274.54000000000002</v>
      </c>
      <c r="AB137" s="12"/>
      <c r="AD137" s="4">
        <v>274.44</v>
      </c>
      <c r="AE137" s="12"/>
      <c r="AG137" s="4">
        <f>+'[1]01_2021 UPDATE'!$AT$72</f>
        <v>274.43543363999999</v>
      </c>
      <c r="AH137" s="12"/>
      <c r="AJ137" s="4">
        <f>+'[1]01_2021 UPDATE'!$AT$72</f>
        <v>274.43543363999999</v>
      </c>
      <c r="AK137" s="12"/>
      <c r="AM137" s="4">
        <v>273.08</v>
      </c>
      <c r="AN137" s="4">
        <v>196.46</v>
      </c>
      <c r="AO137" s="12"/>
      <c r="AQ137" s="4">
        <v>327.33</v>
      </c>
      <c r="AR137" s="12"/>
      <c r="AU137" s="12"/>
      <c r="AV137" s="4">
        <f>MIN(K137:AQ137)</f>
        <v>196.46</v>
      </c>
      <c r="AW137" s="4">
        <f>MAX(K137:AQ137)</f>
        <v>327.33</v>
      </c>
    </row>
    <row r="138" spans="1:49" x14ac:dyDescent="0.25">
      <c r="A138" s="3"/>
      <c r="C138" t="s">
        <v>72</v>
      </c>
      <c r="D138" s="67">
        <v>520</v>
      </c>
      <c r="E138" s="4">
        <v>1500</v>
      </c>
      <c r="F138" s="44"/>
      <c r="H138" s="4">
        <v>560</v>
      </c>
      <c r="I138" s="12"/>
      <c r="K138" s="4">
        <v>553</v>
      </c>
      <c r="L138" s="12"/>
      <c r="N138" s="4">
        <v>186.41</v>
      </c>
      <c r="O138" s="12"/>
      <c r="R138" s="4">
        <v>560</v>
      </c>
      <c r="S138" s="12"/>
      <c r="U138" s="4">
        <v>420</v>
      </c>
      <c r="V138" s="12"/>
      <c r="X138" s="4">
        <v>280</v>
      </c>
      <c r="Y138" s="12"/>
      <c r="AA138" s="4">
        <v>392</v>
      </c>
      <c r="AB138" s="12"/>
      <c r="AD138" s="4">
        <v>315</v>
      </c>
      <c r="AE138" s="12"/>
      <c r="AG138" s="4">
        <v>315</v>
      </c>
      <c r="AH138" s="12"/>
      <c r="AJ138" s="4">
        <v>315</v>
      </c>
      <c r="AK138" s="12"/>
      <c r="AM138" s="4">
        <v>455</v>
      </c>
      <c r="AO138" s="12"/>
      <c r="AQ138" s="4">
        <v>595</v>
      </c>
      <c r="AR138" s="12"/>
      <c r="AU138" s="12"/>
      <c r="AV138" s="4">
        <f>MIN(K138:AQ138)</f>
        <v>186.41</v>
      </c>
      <c r="AW138" s="4">
        <f>MAX(K138:AQ138)</f>
        <v>595</v>
      </c>
    </row>
    <row r="139" spans="1:49" x14ac:dyDescent="0.25">
      <c r="A139" s="3" t="s">
        <v>39</v>
      </c>
      <c r="B139" s="1" t="s">
        <v>128</v>
      </c>
      <c r="C139" t="s">
        <v>49</v>
      </c>
      <c r="D139" s="3">
        <v>31631</v>
      </c>
      <c r="E139" s="4">
        <v>3245</v>
      </c>
      <c r="F139" s="44"/>
      <c r="G139" s="4">
        <f t="shared" ref="G139" si="48">E139*0.7</f>
        <v>2271.5</v>
      </c>
      <c r="I139" s="12"/>
      <c r="J139" s="4">
        <f>E139*0.7</f>
        <v>2271.5</v>
      </c>
      <c r="L139" s="12"/>
      <c r="M139" s="4">
        <f>E139*0.75</f>
        <v>2433.75</v>
      </c>
      <c r="O139" s="12"/>
      <c r="P139" s="4">
        <f>E139*0.8</f>
        <v>2596</v>
      </c>
      <c r="Q139" s="4">
        <f>+E139*0.51</f>
        <v>1654.95</v>
      </c>
      <c r="S139" s="12"/>
      <c r="V139" s="12"/>
      <c r="W139" s="4">
        <f>E139*0.65</f>
        <v>2109.25</v>
      </c>
      <c r="Y139" s="12"/>
      <c r="Z139" s="4">
        <f>E139*0.85</f>
        <v>2758.25</v>
      </c>
      <c r="AB139" s="12"/>
      <c r="AC139" s="4">
        <f>E139*0.75</f>
        <v>2433.75</v>
      </c>
      <c r="AE139" s="12"/>
      <c r="AF139" s="4">
        <f>+E139*0.75</f>
        <v>2433.75</v>
      </c>
      <c r="AH139" s="12"/>
      <c r="AI139" s="4">
        <f>+E139*0.75</f>
        <v>2433.75</v>
      </c>
      <c r="AK139" s="12"/>
      <c r="AL139" s="4">
        <v>15634.08</v>
      </c>
      <c r="AM139" s="4">
        <v>14460.78</v>
      </c>
      <c r="AN139" s="4">
        <v>7444.8</v>
      </c>
      <c r="AO139" s="12"/>
      <c r="AP139" s="4">
        <f>E139*0.58</f>
        <v>1882.1</v>
      </c>
      <c r="AR139" s="12"/>
      <c r="AS139" s="4">
        <f>MIN(J139:AP139)</f>
        <v>1654.95</v>
      </c>
      <c r="AT139" s="4">
        <f>MAX(J139:AQ139)</f>
        <v>15634.08</v>
      </c>
      <c r="AU139" s="12"/>
    </row>
    <row r="140" spans="1:49" x14ac:dyDescent="0.25">
      <c r="A140" s="3"/>
      <c r="C140" t="s">
        <v>41</v>
      </c>
      <c r="D140" s="3">
        <v>31631</v>
      </c>
      <c r="E140" s="4">
        <v>567</v>
      </c>
      <c r="F140" s="44"/>
      <c r="H140" s="4">
        <f>E140*0.7</f>
        <v>396.9</v>
      </c>
      <c r="I140" s="12"/>
      <c r="K140" s="4">
        <v>270.08999999999997</v>
      </c>
      <c r="L140" s="12"/>
      <c r="N140" s="4">
        <v>269.07</v>
      </c>
      <c r="O140" s="12"/>
      <c r="R140" s="4">
        <v>279.55</v>
      </c>
      <c r="S140" s="12"/>
      <c r="U140" s="4">
        <v>287.02999999999997</v>
      </c>
      <c r="V140" s="12"/>
      <c r="X140" s="4">
        <v>272.45999999999998</v>
      </c>
      <c r="Y140" s="12"/>
      <c r="AA140" s="4">
        <v>287.02999999999997</v>
      </c>
      <c r="AB140" s="12"/>
      <c r="AD140" s="4">
        <v>284.31</v>
      </c>
      <c r="AE140" s="12"/>
      <c r="AG140" s="4">
        <v>284.31</v>
      </c>
      <c r="AH140" s="12"/>
      <c r="AJ140" s="4">
        <v>284.31</v>
      </c>
      <c r="AK140" s="12"/>
      <c r="AM140" s="4">
        <v>278.83</v>
      </c>
      <c r="AN140" s="4">
        <v>200.6</v>
      </c>
      <c r="AO140" s="12"/>
      <c r="AQ140" s="4">
        <v>342.22</v>
      </c>
      <c r="AR140" s="12"/>
      <c r="AU140" s="12"/>
      <c r="AV140" s="4">
        <f>MIN(K140:AQ140)</f>
        <v>200.6</v>
      </c>
      <c r="AW140" s="4">
        <f>MAX(K140:AQ140)</f>
        <v>342.22</v>
      </c>
    </row>
    <row r="141" spans="1:49" x14ac:dyDescent="0.25">
      <c r="A141" s="3"/>
      <c r="C141" t="s">
        <v>72</v>
      </c>
      <c r="D141" s="67">
        <v>520</v>
      </c>
      <c r="E141" s="4">
        <v>1500</v>
      </c>
      <c r="F141" s="44"/>
      <c r="H141" s="4">
        <v>560</v>
      </c>
      <c r="I141" s="12"/>
      <c r="K141" s="4">
        <v>553</v>
      </c>
      <c r="L141" s="12"/>
      <c r="N141" s="4">
        <v>186.41</v>
      </c>
      <c r="O141" s="12"/>
      <c r="R141" s="4">
        <v>560</v>
      </c>
      <c r="S141" s="12"/>
      <c r="U141" s="4">
        <v>420</v>
      </c>
      <c r="V141" s="12"/>
      <c r="X141" s="4">
        <v>280</v>
      </c>
      <c r="Y141" s="12"/>
      <c r="AA141" s="4">
        <v>392</v>
      </c>
      <c r="AB141" s="12"/>
      <c r="AD141" s="4">
        <v>315</v>
      </c>
      <c r="AE141" s="12"/>
      <c r="AG141" s="4">
        <v>315</v>
      </c>
      <c r="AH141" s="12"/>
      <c r="AJ141" s="4">
        <v>315</v>
      </c>
      <c r="AK141" s="12"/>
      <c r="AM141" s="4">
        <v>455</v>
      </c>
      <c r="AO141" s="12"/>
      <c r="AQ141" s="4">
        <v>595</v>
      </c>
      <c r="AR141" s="12"/>
      <c r="AU141" s="12"/>
      <c r="AV141" s="4">
        <f>MIN(K141:AQ141)</f>
        <v>186.41</v>
      </c>
      <c r="AW141" s="4">
        <f>MAX(K141:AQ141)</f>
        <v>595</v>
      </c>
    </row>
    <row r="142" spans="1:49" x14ac:dyDescent="0.25">
      <c r="A142" s="3" t="s">
        <v>39</v>
      </c>
      <c r="B142" s="1" t="s">
        <v>129</v>
      </c>
      <c r="C142" t="s">
        <v>49</v>
      </c>
      <c r="D142" s="3">
        <v>31622</v>
      </c>
      <c r="E142" s="4">
        <v>1541</v>
      </c>
      <c r="F142" s="44"/>
      <c r="G142" s="4">
        <f t="shared" ref="G142" si="49">E142*0.7</f>
        <v>1078.6999999999998</v>
      </c>
      <c r="I142" s="12"/>
      <c r="J142" s="4">
        <f>E142*0.7</f>
        <v>1078.6999999999998</v>
      </c>
      <c r="L142" s="12"/>
      <c r="M142" s="4">
        <f>E142*0.75</f>
        <v>1155.75</v>
      </c>
      <c r="O142" s="12"/>
      <c r="P142" s="4">
        <f>E142*0.8</f>
        <v>1232.8000000000002</v>
      </c>
      <c r="Q142" s="4">
        <f>+E142*0.51</f>
        <v>785.91</v>
      </c>
      <c r="S142" s="12"/>
      <c r="T142" s="4">
        <v>3755.18</v>
      </c>
      <c r="V142" s="12"/>
      <c r="W142" s="4">
        <f>E142*0.65</f>
        <v>1001.6500000000001</v>
      </c>
      <c r="Y142" s="12"/>
      <c r="Z142" s="4">
        <f>E142*0.85</f>
        <v>1309.8499999999999</v>
      </c>
      <c r="AB142" s="12"/>
      <c r="AC142" s="4">
        <f>E142*0.75</f>
        <v>1155.75</v>
      </c>
      <c r="AE142" s="12"/>
      <c r="AF142" s="4">
        <f>+E142*0.75</f>
        <v>1155.75</v>
      </c>
      <c r="AH142" s="12"/>
      <c r="AI142" s="4">
        <f>+E142*0.75</f>
        <v>1155.75</v>
      </c>
      <c r="AK142" s="12"/>
      <c r="AL142" s="4">
        <v>3942.94</v>
      </c>
      <c r="AM142" s="4">
        <v>3647.03</v>
      </c>
      <c r="AN142" s="4">
        <v>1877.59</v>
      </c>
      <c r="AO142" s="12"/>
      <c r="AP142" s="4">
        <f>E142*0.58</f>
        <v>893.78</v>
      </c>
      <c r="AR142" s="12"/>
      <c r="AS142" s="4">
        <f>MIN(J142:AP142)</f>
        <v>785.91</v>
      </c>
      <c r="AT142" s="4">
        <f>MAX(J142:AQ142)</f>
        <v>3942.94</v>
      </c>
      <c r="AU142" s="12"/>
    </row>
    <row r="143" spans="1:49" x14ac:dyDescent="0.25">
      <c r="A143" s="3"/>
      <c r="C143" t="s">
        <v>41</v>
      </c>
      <c r="D143" s="3">
        <v>31622</v>
      </c>
      <c r="E143" s="4">
        <v>355</v>
      </c>
      <c r="F143" s="44"/>
      <c r="H143" s="4">
        <f>E143*0.7</f>
        <v>248.49999999999997</v>
      </c>
      <c r="I143" s="12"/>
      <c r="K143" s="4">
        <v>156.22</v>
      </c>
      <c r="L143" s="12"/>
      <c r="N143" s="4">
        <v>156.74</v>
      </c>
      <c r="O143" s="12"/>
      <c r="R143" s="4">
        <v>174.49</v>
      </c>
      <c r="S143" s="12"/>
      <c r="U143" s="4">
        <v>168.88</v>
      </c>
      <c r="V143" s="12"/>
      <c r="X143" s="4">
        <v>157.59</v>
      </c>
      <c r="Y143" s="12"/>
      <c r="AA143" s="4">
        <v>168.88</v>
      </c>
      <c r="AB143" s="12"/>
      <c r="AD143" s="4">
        <v>164.44</v>
      </c>
      <c r="AE143" s="12"/>
      <c r="AG143" s="4">
        <v>164.44</v>
      </c>
      <c r="AH143" s="12"/>
      <c r="AJ143" s="4">
        <v>164.44</v>
      </c>
      <c r="AK143" s="12"/>
      <c r="AM143" s="4">
        <v>167.93</v>
      </c>
      <c r="AN143" s="4">
        <v>120.81</v>
      </c>
      <c r="AO143" s="12"/>
      <c r="AQ143" s="4">
        <v>201.35</v>
      </c>
      <c r="AR143" s="12"/>
      <c r="AU143" s="12"/>
      <c r="AV143" s="4">
        <f>MIN(K143:AQ143)</f>
        <v>120.81</v>
      </c>
      <c r="AW143" s="4">
        <f>MAX(K143:AQ143)</f>
        <v>201.35</v>
      </c>
    </row>
    <row r="144" spans="1:49" x14ac:dyDescent="0.25">
      <c r="A144" s="3"/>
      <c r="C144" t="s">
        <v>72</v>
      </c>
      <c r="D144" s="67">
        <v>520</v>
      </c>
      <c r="E144" s="4">
        <v>1500</v>
      </c>
      <c r="F144" s="44"/>
      <c r="H144" s="4">
        <v>560</v>
      </c>
      <c r="I144" s="12"/>
      <c r="K144" s="4">
        <v>553</v>
      </c>
      <c r="L144" s="12"/>
      <c r="N144" s="4">
        <v>186.41</v>
      </c>
      <c r="O144" s="12"/>
      <c r="R144" s="4">
        <v>560</v>
      </c>
      <c r="S144" s="12"/>
      <c r="U144" s="4">
        <v>420</v>
      </c>
      <c r="V144" s="12"/>
      <c r="X144" s="4">
        <v>280</v>
      </c>
      <c r="Y144" s="12"/>
      <c r="AA144" s="4">
        <v>392</v>
      </c>
      <c r="AB144" s="12"/>
      <c r="AD144" s="4">
        <v>315</v>
      </c>
      <c r="AE144" s="12"/>
      <c r="AG144" s="4">
        <v>315</v>
      </c>
      <c r="AH144" s="12"/>
      <c r="AJ144" s="4">
        <v>315</v>
      </c>
      <c r="AK144" s="12"/>
      <c r="AM144" s="4">
        <v>455</v>
      </c>
      <c r="AO144" s="12"/>
      <c r="AQ144" s="4">
        <v>595</v>
      </c>
      <c r="AR144" s="12"/>
      <c r="AU144" s="12"/>
      <c r="AV144" s="4">
        <f>MIN(K144:AQ144)</f>
        <v>186.41</v>
      </c>
      <c r="AW144" s="4">
        <f>MAX(K144:AQ144)</f>
        <v>595</v>
      </c>
    </row>
    <row r="145" spans="1:47" x14ac:dyDescent="0.25">
      <c r="A145" s="3" t="s">
        <v>39</v>
      </c>
      <c r="B145" s="1" t="s">
        <v>130</v>
      </c>
      <c r="C145" t="s">
        <v>49</v>
      </c>
      <c r="D145" s="3">
        <v>91037</v>
      </c>
      <c r="E145" s="4">
        <v>1592</v>
      </c>
      <c r="F145" s="44"/>
      <c r="G145" s="4">
        <f t="shared" ref="G145:G147" si="50">E145*0.7</f>
        <v>1114.3999999999999</v>
      </c>
      <c r="I145" s="12"/>
      <c r="J145" s="4">
        <f>E145*0.7</f>
        <v>1114.3999999999999</v>
      </c>
      <c r="L145" s="12"/>
      <c r="M145" s="4">
        <f t="shared" ref="M145:M147" si="51">E145*0.75</f>
        <v>1194</v>
      </c>
      <c r="O145" s="12"/>
      <c r="P145" s="4">
        <f>E145*0.8</f>
        <v>1273.6000000000001</v>
      </c>
      <c r="Q145" s="4">
        <f t="shared" ref="Q145:Q147" si="52">+E145*0.51</f>
        <v>811.92</v>
      </c>
      <c r="S145" s="12"/>
      <c r="T145" s="4">
        <v>455.54</v>
      </c>
      <c r="V145" s="12"/>
      <c r="W145" s="4">
        <f>E145*0.65</f>
        <v>1034.8</v>
      </c>
      <c r="Y145" s="12"/>
      <c r="Z145" s="4">
        <f>E145*0.85</f>
        <v>1353.2</v>
      </c>
      <c r="AB145" s="12"/>
      <c r="AC145" s="4">
        <f>E145*0.75</f>
        <v>1194</v>
      </c>
      <c r="AE145" s="12"/>
      <c r="AF145" s="4">
        <f>+E145*0.75</f>
        <v>1194</v>
      </c>
      <c r="AH145" s="12"/>
      <c r="AI145" s="4">
        <f t="shared" ref="AI145:AI147" si="53">+E145*0.75</f>
        <v>1194</v>
      </c>
      <c r="AK145" s="12"/>
      <c r="AL145" s="4">
        <v>478.32</v>
      </c>
      <c r="AM145" s="4">
        <v>442.42</v>
      </c>
      <c r="AN145" s="4">
        <v>227.77</v>
      </c>
      <c r="AO145" s="12"/>
      <c r="AP145" s="4">
        <f>E145*0.58</f>
        <v>923.3599999999999</v>
      </c>
      <c r="AR145" s="12"/>
      <c r="AS145" s="4">
        <f>MIN(J145:AP145)</f>
        <v>227.77</v>
      </c>
      <c r="AT145" s="4">
        <f>MAX(J145:AQ145)</f>
        <v>1353.2</v>
      </c>
      <c r="AU145" s="12"/>
    </row>
    <row r="146" spans="1:47" x14ac:dyDescent="0.25">
      <c r="A146" s="3" t="s">
        <v>39</v>
      </c>
      <c r="B146" s="1" t="s">
        <v>131</v>
      </c>
      <c r="C146" t="s">
        <v>49</v>
      </c>
      <c r="D146" s="3">
        <v>91038</v>
      </c>
      <c r="E146" s="4">
        <v>1746</v>
      </c>
      <c r="F146" s="44"/>
      <c r="G146" s="4">
        <f t="shared" si="50"/>
        <v>1222.1999999999998</v>
      </c>
      <c r="I146" s="12"/>
      <c r="J146" s="4">
        <f>E146*0.7</f>
        <v>1222.1999999999998</v>
      </c>
      <c r="L146" s="12"/>
      <c r="M146" s="4">
        <f t="shared" si="51"/>
        <v>1309.5</v>
      </c>
      <c r="O146" s="12"/>
      <c r="P146" s="4">
        <f>E146*0.8</f>
        <v>1396.8000000000002</v>
      </c>
      <c r="Q146" s="4">
        <f t="shared" si="52"/>
        <v>890.46</v>
      </c>
      <c r="S146" s="12"/>
      <c r="T146" s="4">
        <v>787.28</v>
      </c>
      <c r="V146" s="12"/>
      <c r="W146" s="4">
        <f>E146*0.65</f>
        <v>1134.9000000000001</v>
      </c>
      <c r="Y146" s="12"/>
      <c r="Z146" s="4">
        <f>E146*0.85</f>
        <v>1484.1</v>
      </c>
      <c r="AB146" s="12"/>
      <c r="AC146" s="4">
        <f>E146*0.75</f>
        <v>1309.5</v>
      </c>
      <c r="AE146" s="12"/>
      <c r="AF146" s="4">
        <f>+E146*0.75</f>
        <v>1309.5</v>
      </c>
      <c r="AH146" s="12"/>
      <c r="AI146" s="4">
        <f t="shared" si="53"/>
        <v>1309.5</v>
      </c>
      <c r="AK146" s="12"/>
      <c r="AL146" s="4">
        <v>826.64</v>
      </c>
      <c r="AM146" s="4">
        <v>764.61</v>
      </c>
      <c r="AN146" s="4">
        <v>393.64</v>
      </c>
      <c r="AO146" s="12"/>
      <c r="AP146" s="4">
        <f>E146*0.58</f>
        <v>1012.68</v>
      </c>
      <c r="AR146" s="12"/>
      <c r="AS146" s="4">
        <f>MIN(J146:AP146)</f>
        <v>393.64</v>
      </c>
      <c r="AT146" s="4">
        <f>MAX(J146:AQ146)</f>
        <v>1484.1</v>
      </c>
      <c r="AU146" s="12"/>
    </row>
    <row r="147" spans="1:47" x14ac:dyDescent="0.25">
      <c r="A147" s="3" t="s">
        <v>39</v>
      </c>
      <c r="B147" s="1" t="s">
        <v>132</v>
      </c>
      <c r="C147" t="s">
        <v>49</v>
      </c>
      <c r="D147" s="3">
        <v>91010</v>
      </c>
      <c r="E147" s="4">
        <v>1575</v>
      </c>
      <c r="F147" s="44"/>
      <c r="G147" s="4">
        <f t="shared" si="50"/>
        <v>1102.5</v>
      </c>
      <c r="I147" s="12"/>
      <c r="J147" s="4">
        <f>E147*0.7</f>
        <v>1102.5</v>
      </c>
      <c r="L147" s="12"/>
      <c r="M147" s="4">
        <f t="shared" si="51"/>
        <v>1181.25</v>
      </c>
      <c r="O147" s="12"/>
      <c r="P147" s="4">
        <f>E147*0.8</f>
        <v>1260</v>
      </c>
      <c r="Q147" s="4">
        <f t="shared" si="52"/>
        <v>803.25</v>
      </c>
      <c r="S147" s="12"/>
      <c r="T147" s="4">
        <v>787.28</v>
      </c>
      <c r="V147" s="12"/>
      <c r="W147" s="4">
        <f>E147*0.65</f>
        <v>1023.75</v>
      </c>
      <c r="Y147" s="12"/>
      <c r="Z147" s="4">
        <f>E147*0.85</f>
        <v>1338.75</v>
      </c>
      <c r="AB147" s="12"/>
      <c r="AC147" s="4">
        <f>E147*0.75</f>
        <v>1181.25</v>
      </c>
      <c r="AE147" s="12"/>
      <c r="AF147" s="4">
        <f>+E147*0.75</f>
        <v>1181.25</v>
      </c>
      <c r="AH147" s="12"/>
      <c r="AI147" s="4">
        <f t="shared" si="53"/>
        <v>1181.25</v>
      </c>
      <c r="AK147" s="12"/>
      <c r="AL147" s="4">
        <v>826.64</v>
      </c>
      <c r="AM147" s="4">
        <v>764.61</v>
      </c>
      <c r="AN147" s="4">
        <v>393.64</v>
      </c>
      <c r="AO147" s="12"/>
      <c r="AP147" s="4">
        <f>E147*0.58</f>
        <v>913.49999999999989</v>
      </c>
      <c r="AR147" s="12"/>
      <c r="AS147" s="4">
        <f>MIN(J147:AP147)</f>
        <v>393.64</v>
      </c>
      <c r="AT147" s="4">
        <f>MAX(J147:AQ147)</f>
        <v>1338.75</v>
      </c>
      <c r="AU147" s="12"/>
    </row>
    <row r="148" spans="1:47" x14ac:dyDescent="0.25">
      <c r="A148" s="3" t="s">
        <v>39</v>
      </c>
      <c r="B148" s="45" t="s">
        <v>133</v>
      </c>
      <c r="F148" s="44"/>
      <c r="I148" s="12"/>
      <c r="L148" s="12"/>
      <c r="O148" s="12"/>
      <c r="S148" s="12"/>
      <c r="V148" s="12"/>
      <c r="Y148" s="12"/>
      <c r="AB148" s="12"/>
      <c r="AE148" s="12"/>
      <c r="AH148" s="12"/>
      <c r="AK148" s="12"/>
      <c r="AO148" s="12"/>
      <c r="AR148" s="12"/>
      <c r="AU148" s="12"/>
    </row>
    <row r="149" spans="1:47" x14ac:dyDescent="0.25">
      <c r="A149" s="3"/>
      <c r="B149" t="s">
        <v>134</v>
      </c>
      <c r="C149" t="s">
        <v>49</v>
      </c>
      <c r="D149" s="3">
        <v>94729</v>
      </c>
      <c r="E149" s="4">
        <v>155</v>
      </c>
      <c r="F149" s="44"/>
      <c r="G149" s="4">
        <f t="shared" ref="G149:G151" si="54">E149*0.7</f>
        <v>108.5</v>
      </c>
      <c r="I149" s="12"/>
      <c r="J149" s="4">
        <f t="shared" ref="J149:J151" si="55">E149*0.7</f>
        <v>108.5</v>
      </c>
      <c r="L149" s="12"/>
      <c r="M149" s="4">
        <f t="shared" ref="M149:M151" si="56">E149*0.75</f>
        <v>116.25</v>
      </c>
      <c r="O149" s="12"/>
      <c r="P149" s="4">
        <f>E149*0.8</f>
        <v>124</v>
      </c>
      <c r="Q149" s="4">
        <f t="shared" ref="Q149:Q151" si="57">+E149*0.51</f>
        <v>79.05</v>
      </c>
      <c r="S149" s="12"/>
      <c r="V149" s="12"/>
      <c r="W149" s="4">
        <f>E149*0.65</f>
        <v>100.75</v>
      </c>
      <c r="Y149" s="12"/>
      <c r="Z149" s="4">
        <f>E149*0.85</f>
        <v>131.75</v>
      </c>
      <c r="AB149" s="12"/>
      <c r="AC149" s="4">
        <f>E149*0.75</f>
        <v>116.25</v>
      </c>
      <c r="AE149" s="12"/>
      <c r="AF149" s="4">
        <f t="shared" ref="AF149:AF151" si="58">+E149*0.75</f>
        <v>116.25</v>
      </c>
      <c r="AH149" s="12"/>
      <c r="AI149" s="4">
        <f t="shared" ref="AI149:AI151" si="59">+E149*0.75</f>
        <v>116.25</v>
      </c>
      <c r="AK149" s="12"/>
      <c r="AO149" s="12"/>
      <c r="AP149" s="4">
        <f>E149*0.58</f>
        <v>89.899999999999991</v>
      </c>
      <c r="AR149" s="12"/>
      <c r="AS149" s="4">
        <f>MIN(J149:AP149)</f>
        <v>79.05</v>
      </c>
      <c r="AT149" s="4">
        <f>MAX(J149:AQ149)</f>
        <v>131.75</v>
      </c>
      <c r="AU149" s="12"/>
    </row>
    <row r="150" spans="1:47" x14ac:dyDescent="0.25">
      <c r="A150" s="3"/>
      <c r="B150" t="s">
        <v>135</v>
      </c>
      <c r="C150" t="s">
        <v>49</v>
      </c>
      <c r="D150" s="3">
        <v>94060</v>
      </c>
      <c r="E150" s="4">
        <v>622</v>
      </c>
      <c r="F150" s="44"/>
      <c r="G150" s="4">
        <f t="shared" si="54"/>
        <v>435.4</v>
      </c>
      <c r="I150" s="12"/>
      <c r="J150" s="4">
        <f t="shared" si="55"/>
        <v>435.4</v>
      </c>
      <c r="L150" s="12"/>
      <c r="M150" s="4">
        <f t="shared" si="56"/>
        <v>466.5</v>
      </c>
      <c r="O150" s="12"/>
      <c r="P150" s="4">
        <f>E150*0.8</f>
        <v>497.6</v>
      </c>
      <c r="Q150" s="4">
        <f t="shared" si="57"/>
        <v>317.22000000000003</v>
      </c>
      <c r="S150" s="12"/>
      <c r="T150" s="4">
        <v>787.28</v>
      </c>
      <c r="V150" s="12"/>
      <c r="W150" s="4">
        <f>E150*0.65</f>
        <v>404.3</v>
      </c>
      <c r="Y150" s="12"/>
      <c r="Z150" s="4">
        <f>E150*0.85</f>
        <v>528.69999999999993</v>
      </c>
      <c r="AB150" s="12"/>
      <c r="AC150" s="4">
        <f>E150*0.75</f>
        <v>466.5</v>
      </c>
      <c r="AE150" s="12"/>
      <c r="AF150" s="4">
        <f t="shared" si="58"/>
        <v>466.5</v>
      </c>
      <c r="AH150" s="12"/>
      <c r="AI150" s="4">
        <f t="shared" si="59"/>
        <v>466.5</v>
      </c>
      <c r="AK150" s="12"/>
      <c r="AL150" s="4">
        <v>826.64</v>
      </c>
      <c r="AM150" s="4">
        <v>764.61</v>
      </c>
      <c r="AN150" s="4">
        <v>393.64</v>
      </c>
      <c r="AO150" s="12"/>
      <c r="AP150" s="4">
        <f>E150*0.58</f>
        <v>360.76</v>
      </c>
      <c r="AR150" s="12"/>
      <c r="AS150" s="4">
        <f>MIN(J150:AP150)</f>
        <v>317.22000000000003</v>
      </c>
      <c r="AT150" s="4">
        <f>MAX(J150:AQ150)</f>
        <v>826.64</v>
      </c>
      <c r="AU150" s="12"/>
    </row>
    <row r="151" spans="1:47" x14ac:dyDescent="0.25">
      <c r="A151" s="3"/>
      <c r="B151" t="s">
        <v>136</v>
      </c>
      <c r="C151" t="s">
        <v>49</v>
      </c>
      <c r="D151" s="3">
        <v>94726</v>
      </c>
      <c r="E151" s="4">
        <v>618</v>
      </c>
      <c r="F151" s="44"/>
      <c r="G151" s="4">
        <f t="shared" si="54"/>
        <v>432.59999999999997</v>
      </c>
      <c r="I151" s="12"/>
      <c r="J151" s="4">
        <f t="shared" si="55"/>
        <v>432.59999999999997</v>
      </c>
      <c r="L151" s="12"/>
      <c r="M151" s="4">
        <f t="shared" si="56"/>
        <v>463.5</v>
      </c>
      <c r="O151" s="12"/>
      <c r="P151" s="4">
        <f>E151*0.8</f>
        <v>494.40000000000003</v>
      </c>
      <c r="Q151" s="4">
        <f t="shared" si="57"/>
        <v>315.18</v>
      </c>
      <c r="S151" s="12"/>
      <c r="T151" s="4">
        <v>787.28</v>
      </c>
      <c r="V151" s="12"/>
      <c r="W151" s="4">
        <f>E151*0.65</f>
        <v>401.7</v>
      </c>
      <c r="Y151" s="12"/>
      <c r="Z151" s="4">
        <f>E151*0.85</f>
        <v>525.29999999999995</v>
      </c>
      <c r="AB151" s="12"/>
      <c r="AC151" s="4">
        <f>E151*0.75</f>
        <v>463.5</v>
      </c>
      <c r="AE151" s="12"/>
      <c r="AF151" s="4">
        <f t="shared" si="58"/>
        <v>463.5</v>
      </c>
      <c r="AH151" s="12"/>
      <c r="AI151" s="4">
        <f t="shared" si="59"/>
        <v>463.5</v>
      </c>
      <c r="AK151" s="12"/>
      <c r="AL151" s="4">
        <v>826.64</v>
      </c>
      <c r="AM151" s="4">
        <v>764.61</v>
      </c>
      <c r="AN151" s="4">
        <v>393.64</v>
      </c>
      <c r="AO151" s="12"/>
      <c r="AP151" s="4">
        <f>E151*0.58</f>
        <v>358.44</v>
      </c>
      <c r="AR151" s="12"/>
      <c r="AS151" s="4">
        <f>MIN(J151:AP151)</f>
        <v>315.18</v>
      </c>
      <c r="AT151" s="4">
        <f>MAX(J151:AQ151)</f>
        <v>826.64</v>
      </c>
      <c r="AU151" s="12"/>
    </row>
    <row r="152" spans="1:47" x14ac:dyDescent="0.25">
      <c r="A152" s="3" t="s">
        <v>39</v>
      </c>
      <c r="B152" s="1" t="s">
        <v>137</v>
      </c>
      <c r="F152" s="44"/>
      <c r="I152" s="12"/>
      <c r="L152" s="12"/>
      <c r="O152" s="12"/>
      <c r="S152" s="12"/>
      <c r="V152" s="12"/>
      <c r="Y152" s="12"/>
      <c r="AB152" s="12"/>
      <c r="AE152" s="12"/>
      <c r="AH152" s="12"/>
      <c r="AK152" s="12"/>
      <c r="AO152" s="12"/>
      <c r="AR152" s="12"/>
      <c r="AU152" s="12"/>
    </row>
    <row r="153" spans="1:47" x14ac:dyDescent="0.25">
      <c r="A153" s="3"/>
      <c r="B153" t="s">
        <v>134</v>
      </c>
      <c r="C153" t="s">
        <v>49</v>
      </c>
      <c r="D153" s="3">
        <v>94729</v>
      </c>
      <c r="E153" s="4">
        <v>155</v>
      </c>
      <c r="F153" s="44"/>
      <c r="G153" s="4">
        <f t="shared" ref="G153:G155" si="60">E153*0.7</f>
        <v>108.5</v>
      </c>
      <c r="I153" s="12"/>
      <c r="J153" s="4">
        <f t="shared" ref="J153:J155" si="61">E153*0.7</f>
        <v>108.5</v>
      </c>
      <c r="L153" s="12"/>
      <c r="M153" s="4">
        <f t="shared" ref="M153:M155" si="62">E153*0.75</f>
        <v>116.25</v>
      </c>
      <c r="O153" s="12"/>
      <c r="P153" s="4">
        <f>E153*0.8</f>
        <v>124</v>
      </c>
      <c r="Q153" s="4">
        <f>+E153*0.51</f>
        <v>79.05</v>
      </c>
      <c r="S153" s="12"/>
      <c r="V153" s="12"/>
      <c r="W153" s="4">
        <f>E153*0.65</f>
        <v>100.75</v>
      </c>
      <c r="Y153" s="12"/>
      <c r="Z153" s="4">
        <f>E153*0.85</f>
        <v>131.75</v>
      </c>
      <c r="AB153" s="12"/>
      <c r="AC153" s="4">
        <f>E153*0.75</f>
        <v>116.25</v>
      </c>
      <c r="AE153" s="12"/>
      <c r="AF153" s="4">
        <f t="shared" ref="AF153:AF155" si="63">+E153*0.75</f>
        <v>116.25</v>
      </c>
      <c r="AH153" s="12"/>
      <c r="AI153" s="4">
        <f t="shared" ref="AI153:AI155" si="64">+E153*0.75</f>
        <v>116.25</v>
      </c>
      <c r="AK153" s="12"/>
      <c r="AO153" s="12"/>
      <c r="AP153" s="4">
        <f>E153*0.58</f>
        <v>89.899999999999991</v>
      </c>
      <c r="AR153" s="12"/>
      <c r="AS153" s="4">
        <f>MIN(J153:AP153)</f>
        <v>79.05</v>
      </c>
      <c r="AT153" s="4">
        <f>MAX(J153:AQ153)</f>
        <v>131.75</v>
      </c>
      <c r="AU153" s="12"/>
    </row>
    <row r="154" spans="1:47" x14ac:dyDescent="0.25">
      <c r="A154" s="3"/>
      <c r="B154" t="s">
        <v>138</v>
      </c>
      <c r="C154" t="s">
        <v>49</v>
      </c>
      <c r="D154" s="3">
        <v>94375</v>
      </c>
      <c r="E154" s="4">
        <v>170</v>
      </c>
      <c r="F154" s="44"/>
      <c r="G154" s="4">
        <f t="shared" si="60"/>
        <v>118.99999999999999</v>
      </c>
      <c r="I154" s="12"/>
      <c r="J154" s="4">
        <f t="shared" si="61"/>
        <v>118.99999999999999</v>
      </c>
      <c r="L154" s="12"/>
      <c r="M154" s="4">
        <f t="shared" si="62"/>
        <v>127.5</v>
      </c>
      <c r="O154" s="12"/>
      <c r="P154" s="4">
        <f>E154*0.8</f>
        <v>136</v>
      </c>
      <c r="Q154" s="4">
        <f t="shared" ref="Q154:Q186" si="65">+E154*0.51</f>
        <v>86.7</v>
      </c>
      <c r="S154" s="12"/>
      <c r="T154" s="4">
        <v>455.54</v>
      </c>
      <c r="V154" s="12"/>
      <c r="W154" s="4">
        <f>E154*0.65</f>
        <v>110.5</v>
      </c>
      <c r="Y154" s="12"/>
      <c r="Z154" s="4">
        <f>E154*0.85</f>
        <v>144.5</v>
      </c>
      <c r="AB154" s="12"/>
      <c r="AC154" s="4">
        <f>E154*0.75</f>
        <v>127.5</v>
      </c>
      <c r="AE154" s="12"/>
      <c r="AF154" s="4">
        <f t="shared" si="63"/>
        <v>127.5</v>
      </c>
      <c r="AH154" s="12"/>
      <c r="AI154" s="4">
        <f t="shared" si="64"/>
        <v>127.5</v>
      </c>
      <c r="AK154" s="12"/>
      <c r="AL154" s="4">
        <v>478.32</v>
      </c>
      <c r="AM154" s="4">
        <v>442.42</v>
      </c>
      <c r="AN154" s="4">
        <v>227.77</v>
      </c>
      <c r="AO154" s="12"/>
      <c r="AP154" s="4">
        <f>E154*0.58</f>
        <v>98.6</v>
      </c>
      <c r="AR154" s="12"/>
      <c r="AS154" s="4">
        <f>MIN(J154:AP154)</f>
        <v>86.7</v>
      </c>
      <c r="AT154" s="4">
        <f>MAX(J154:AQ154)</f>
        <v>478.32</v>
      </c>
      <c r="AU154" s="12"/>
    </row>
    <row r="155" spans="1:47" x14ac:dyDescent="0.25">
      <c r="A155" s="3"/>
      <c r="B155" t="s">
        <v>136</v>
      </c>
      <c r="C155" t="s">
        <v>49</v>
      </c>
      <c r="D155" s="3">
        <v>94726</v>
      </c>
      <c r="E155" s="4">
        <v>618</v>
      </c>
      <c r="F155" s="44"/>
      <c r="G155" s="4">
        <f t="shared" si="60"/>
        <v>432.59999999999997</v>
      </c>
      <c r="I155" s="12"/>
      <c r="J155" s="4">
        <f t="shared" si="61"/>
        <v>432.59999999999997</v>
      </c>
      <c r="L155" s="12"/>
      <c r="M155" s="4">
        <f t="shared" si="62"/>
        <v>463.5</v>
      </c>
      <c r="O155" s="12"/>
      <c r="P155" s="4">
        <f>E155*0.8</f>
        <v>494.40000000000003</v>
      </c>
      <c r="Q155" s="4">
        <f t="shared" si="65"/>
        <v>315.18</v>
      </c>
      <c r="S155" s="12"/>
      <c r="T155" s="4">
        <v>787.28</v>
      </c>
      <c r="V155" s="12"/>
      <c r="W155" s="4">
        <f>E155*0.65</f>
        <v>401.7</v>
      </c>
      <c r="Y155" s="12"/>
      <c r="Z155" s="4">
        <f>E155*0.85</f>
        <v>525.29999999999995</v>
      </c>
      <c r="AB155" s="12"/>
      <c r="AC155" s="4">
        <f>E155*0.75</f>
        <v>463.5</v>
      </c>
      <c r="AE155" s="12"/>
      <c r="AF155" s="4">
        <f t="shared" si="63"/>
        <v>463.5</v>
      </c>
      <c r="AH155" s="12"/>
      <c r="AI155" s="4">
        <f t="shared" si="64"/>
        <v>463.5</v>
      </c>
      <c r="AK155" s="12"/>
      <c r="AL155" s="4">
        <v>826.64</v>
      </c>
      <c r="AM155" s="4">
        <v>764.61</v>
      </c>
      <c r="AN155" s="4">
        <v>393.64</v>
      </c>
      <c r="AO155" s="12"/>
      <c r="AP155" s="4">
        <f>E155*0.58</f>
        <v>358.44</v>
      </c>
      <c r="AR155" s="12"/>
      <c r="AS155" s="4">
        <f>MIN(J155:AP155)</f>
        <v>315.18</v>
      </c>
      <c r="AT155" s="4">
        <f>MAX(J155:AQ155)</f>
        <v>826.64</v>
      </c>
      <c r="AU155" s="12"/>
    </row>
    <row r="156" spans="1:47" x14ac:dyDescent="0.25">
      <c r="A156" s="3" t="s">
        <v>39</v>
      </c>
      <c r="B156" s="45" t="s">
        <v>139</v>
      </c>
      <c r="F156" s="44"/>
      <c r="I156" s="12"/>
      <c r="L156" s="12"/>
      <c r="O156" s="12"/>
      <c r="S156" s="12"/>
      <c r="V156" s="12"/>
      <c r="Y156" s="12"/>
      <c r="AB156" s="12"/>
      <c r="AE156" s="12"/>
      <c r="AH156" s="12"/>
      <c r="AK156" s="12"/>
      <c r="AO156" s="12"/>
      <c r="AR156" s="12"/>
      <c r="AU156" s="12"/>
    </row>
    <row r="157" spans="1:47" x14ac:dyDescent="0.25">
      <c r="A157" s="3"/>
      <c r="B157" t="s">
        <v>134</v>
      </c>
      <c r="C157" t="s">
        <v>49</v>
      </c>
      <c r="D157" s="3">
        <v>94729</v>
      </c>
      <c r="E157" s="4">
        <v>155</v>
      </c>
      <c r="F157" s="44"/>
      <c r="G157" s="4">
        <f t="shared" ref="G157:G159" si="66">E157*0.7</f>
        <v>108.5</v>
      </c>
      <c r="I157" s="12"/>
      <c r="J157" s="4">
        <f t="shared" ref="J157:J159" si="67">E157*0.7</f>
        <v>108.5</v>
      </c>
      <c r="L157" s="12"/>
      <c r="M157" s="4">
        <f t="shared" ref="M157:M186" si="68">E157*0.75</f>
        <v>116.25</v>
      </c>
      <c r="O157" s="12"/>
      <c r="P157" s="4">
        <f>E157*0.8</f>
        <v>124</v>
      </c>
      <c r="Q157" s="4">
        <f t="shared" si="65"/>
        <v>79.05</v>
      </c>
      <c r="S157" s="12"/>
      <c r="V157" s="12"/>
      <c r="W157" s="4">
        <f>E157*0.65</f>
        <v>100.75</v>
      </c>
      <c r="Y157" s="12"/>
      <c r="Z157" s="4">
        <f>E157*0.85</f>
        <v>131.75</v>
      </c>
      <c r="AB157" s="12"/>
      <c r="AC157" s="4">
        <f>E157*0.75</f>
        <v>116.25</v>
      </c>
      <c r="AE157" s="12"/>
      <c r="AF157" s="4">
        <f t="shared" ref="AF157:AF159" si="69">+E157*0.75</f>
        <v>116.25</v>
      </c>
      <c r="AH157" s="12"/>
      <c r="AI157" s="4">
        <f t="shared" ref="AI157:AI159" si="70">+E157*0.75</f>
        <v>116.25</v>
      </c>
      <c r="AK157" s="12"/>
      <c r="AO157" s="12"/>
      <c r="AP157" s="4">
        <f>E157*0.58</f>
        <v>89.899999999999991</v>
      </c>
      <c r="AR157" s="12"/>
      <c r="AS157" s="4">
        <f>MIN(J157:AP157)</f>
        <v>79.05</v>
      </c>
      <c r="AT157" s="4">
        <f>MAX(J157:AQ157)</f>
        <v>131.75</v>
      </c>
      <c r="AU157" s="12"/>
    </row>
    <row r="158" spans="1:47" x14ac:dyDescent="0.25">
      <c r="A158" s="3"/>
      <c r="B158" s="46" t="s">
        <v>140</v>
      </c>
      <c r="C158" t="s">
        <v>49</v>
      </c>
      <c r="D158" s="3">
        <v>94060</v>
      </c>
      <c r="E158" s="4">
        <v>622</v>
      </c>
      <c r="F158" s="44"/>
      <c r="G158" s="4">
        <f t="shared" si="66"/>
        <v>435.4</v>
      </c>
      <c r="I158" s="12"/>
      <c r="J158" s="4">
        <f t="shared" si="67"/>
        <v>435.4</v>
      </c>
      <c r="L158" s="12"/>
      <c r="M158" s="4">
        <f t="shared" si="68"/>
        <v>466.5</v>
      </c>
      <c r="O158" s="12"/>
      <c r="P158" s="4">
        <f>E158*0.8</f>
        <v>497.6</v>
      </c>
      <c r="Q158" s="4">
        <f t="shared" si="65"/>
        <v>317.22000000000003</v>
      </c>
      <c r="S158" s="12"/>
      <c r="T158" s="4">
        <v>787.28</v>
      </c>
      <c r="V158" s="12"/>
      <c r="W158" s="4">
        <f>E158*0.65</f>
        <v>404.3</v>
      </c>
      <c r="Y158" s="12"/>
      <c r="Z158" s="4">
        <f>E158*0.85</f>
        <v>528.69999999999993</v>
      </c>
      <c r="AB158" s="12"/>
      <c r="AC158" s="4">
        <f>E158*0.75</f>
        <v>466.5</v>
      </c>
      <c r="AE158" s="12"/>
      <c r="AF158" s="4">
        <f t="shared" si="69"/>
        <v>466.5</v>
      </c>
      <c r="AH158" s="12"/>
      <c r="AI158" s="4">
        <f t="shared" si="70"/>
        <v>466.5</v>
      </c>
      <c r="AK158" s="12"/>
      <c r="AL158" s="4">
        <v>826.64</v>
      </c>
      <c r="AM158" s="4">
        <v>764.61</v>
      </c>
      <c r="AN158" s="4">
        <v>393.64</v>
      </c>
      <c r="AO158" s="12"/>
      <c r="AP158" s="4">
        <f>E158*0.58</f>
        <v>360.76</v>
      </c>
      <c r="AR158" s="12"/>
      <c r="AS158" s="4">
        <f>MIN(J158:AP158)</f>
        <v>317.22000000000003</v>
      </c>
      <c r="AT158" s="4">
        <f>MAX(J158:AQ158)</f>
        <v>826.64</v>
      </c>
      <c r="AU158" s="12"/>
    </row>
    <row r="159" spans="1:47" x14ac:dyDescent="0.25">
      <c r="A159" s="3"/>
      <c r="B159" t="s">
        <v>136</v>
      </c>
      <c r="C159" t="s">
        <v>49</v>
      </c>
      <c r="D159" s="3">
        <v>94726</v>
      </c>
      <c r="E159" s="4">
        <v>618</v>
      </c>
      <c r="F159" s="44"/>
      <c r="G159" s="4">
        <f t="shared" si="66"/>
        <v>432.59999999999997</v>
      </c>
      <c r="I159" s="12"/>
      <c r="J159" s="4">
        <f t="shared" si="67"/>
        <v>432.59999999999997</v>
      </c>
      <c r="L159" s="12"/>
      <c r="M159" s="4">
        <f t="shared" si="68"/>
        <v>463.5</v>
      </c>
      <c r="O159" s="12"/>
      <c r="P159" s="4">
        <f>E159*0.8</f>
        <v>494.40000000000003</v>
      </c>
      <c r="Q159" s="4">
        <f t="shared" si="65"/>
        <v>315.18</v>
      </c>
      <c r="S159" s="12"/>
      <c r="T159" s="4">
        <v>787.28</v>
      </c>
      <c r="V159" s="12"/>
      <c r="W159" s="4">
        <f>E159*0.65</f>
        <v>401.7</v>
      </c>
      <c r="Y159" s="12"/>
      <c r="Z159" s="4">
        <f>E159*0.85</f>
        <v>525.29999999999995</v>
      </c>
      <c r="AB159" s="12"/>
      <c r="AC159" s="4">
        <f>E159*0.75</f>
        <v>463.5</v>
      </c>
      <c r="AE159" s="12"/>
      <c r="AF159" s="4">
        <f t="shared" si="69"/>
        <v>463.5</v>
      </c>
      <c r="AH159" s="12"/>
      <c r="AI159" s="4">
        <f t="shared" si="70"/>
        <v>463.5</v>
      </c>
      <c r="AK159" s="12"/>
      <c r="AL159" s="4">
        <v>826.64</v>
      </c>
      <c r="AM159" s="4">
        <v>764.61</v>
      </c>
      <c r="AN159" s="4">
        <v>393.64</v>
      </c>
      <c r="AO159" s="12"/>
      <c r="AP159" s="4">
        <f>E159*0.58</f>
        <v>358.44</v>
      </c>
      <c r="AR159" s="12"/>
      <c r="AS159" s="4">
        <f>MIN(J159:AP159)</f>
        <v>315.18</v>
      </c>
      <c r="AT159" s="4">
        <f>MAX(J159:AQ159)</f>
        <v>826.64</v>
      </c>
      <c r="AU159" s="12"/>
    </row>
    <row r="160" spans="1:47" x14ac:dyDescent="0.25">
      <c r="A160" s="3" t="s">
        <v>39</v>
      </c>
      <c r="B160" s="1" t="s">
        <v>141</v>
      </c>
      <c r="F160" s="44"/>
      <c r="I160" s="12"/>
      <c r="L160" s="12"/>
      <c r="O160" s="12"/>
      <c r="S160" s="12"/>
      <c r="V160" s="12"/>
      <c r="Y160" s="12"/>
      <c r="AB160" s="12"/>
      <c r="AE160" s="12"/>
      <c r="AH160" s="12"/>
      <c r="AK160" s="12"/>
      <c r="AO160" s="12"/>
      <c r="AR160" s="12"/>
      <c r="AU160" s="12"/>
    </row>
    <row r="161" spans="1:49" x14ac:dyDescent="0.25">
      <c r="A161" s="3"/>
      <c r="B161" t="s">
        <v>142</v>
      </c>
      <c r="C161" t="s">
        <v>49</v>
      </c>
      <c r="D161" s="3">
        <v>93017</v>
      </c>
      <c r="E161" s="4">
        <v>1024</v>
      </c>
      <c r="F161" s="44"/>
      <c r="G161" s="4">
        <f t="shared" ref="G161:G164" si="71">E161*0.7</f>
        <v>716.8</v>
      </c>
      <c r="I161" s="12"/>
      <c r="J161" s="4">
        <f t="shared" ref="J161:J164" si="72">E161*0.7</f>
        <v>716.8</v>
      </c>
      <c r="L161" s="12"/>
      <c r="M161" s="4">
        <f t="shared" si="68"/>
        <v>768</v>
      </c>
      <c r="O161" s="12"/>
      <c r="P161" s="4">
        <f>E161*0.8</f>
        <v>819.2</v>
      </c>
      <c r="Q161" s="4">
        <f t="shared" si="65"/>
        <v>522.24</v>
      </c>
      <c r="S161" s="12"/>
      <c r="T161" s="4">
        <v>455.54</v>
      </c>
      <c r="V161" s="12"/>
      <c r="W161" s="4">
        <f>E161*0.65</f>
        <v>665.6</v>
      </c>
      <c r="Y161" s="12"/>
      <c r="Z161" s="4">
        <f>E161*0.85</f>
        <v>870.4</v>
      </c>
      <c r="AB161" s="12"/>
      <c r="AC161" s="4">
        <f>E161*0.75</f>
        <v>768</v>
      </c>
      <c r="AE161" s="12"/>
      <c r="AF161" s="4">
        <f t="shared" ref="AF161:AF164" si="73">+E161*0.75</f>
        <v>768</v>
      </c>
      <c r="AH161" s="12"/>
      <c r="AI161" s="4">
        <f t="shared" ref="AI161:AI164" si="74">+E161*0.75</f>
        <v>768</v>
      </c>
      <c r="AK161" s="12"/>
      <c r="AL161" s="4">
        <v>478.32</v>
      </c>
      <c r="AM161" s="4">
        <v>442.42</v>
      </c>
      <c r="AN161" s="4">
        <v>227.77</v>
      </c>
      <c r="AO161" s="12"/>
      <c r="AP161" s="4">
        <f>E161*0.58</f>
        <v>593.91999999999996</v>
      </c>
      <c r="AR161" s="12"/>
      <c r="AS161" s="4">
        <f>MIN(J161:AP161)</f>
        <v>227.77</v>
      </c>
      <c r="AT161" s="4">
        <f>MAX(J161:AQ161)</f>
        <v>870.4</v>
      </c>
      <c r="AU161" s="12"/>
    </row>
    <row r="162" spans="1:49" x14ac:dyDescent="0.25">
      <c r="A162" s="3"/>
      <c r="B162" t="s">
        <v>143</v>
      </c>
      <c r="C162" t="s">
        <v>49</v>
      </c>
      <c r="D162" s="3">
        <v>94070</v>
      </c>
      <c r="E162" s="4">
        <v>683</v>
      </c>
      <c r="F162" s="44"/>
      <c r="G162" s="4">
        <f t="shared" si="71"/>
        <v>478.09999999999997</v>
      </c>
      <c r="I162" s="12"/>
      <c r="J162" s="4">
        <f t="shared" si="72"/>
        <v>478.09999999999997</v>
      </c>
      <c r="L162" s="12"/>
      <c r="M162" s="4">
        <f t="shared" si="68"/>
        <v>512.25</v>
      </c>
      <c r="O162" s="12"/>
      <c r="P162" s="4">
        <f>E162*0.8</f>
        <v>546.4</v>
      </c>
      <c r="Q162" s="4">
        <f t="shared" si="65"/>
        <v>348.33</v>
      </c>
      <c r="S162" s="12"/>
      <c r="T162" s="4">
        <v>787.28</v>
      </c>
      <c r="V162" s="12"/>
      <c r="W162" s="4">
        <f>E162*0.65</f>
        <v>443.95</v>
      </c>
      <c r="Y162" s="12"/>
      <c r="Z162" s="4">
        <f>E162*0.85</f>
        <v>580.54999999999995</v>
      </c>
      <c r="AB162" s="12"/>
      <c r="AC162" s="4">
        <f>E162*0.75</f>
        <v>512.25</v>
      </c>
      <c r="AE162" s="12"/>
      <c r="AF162" s="4">
        <f t="shared" si="73"/>
        <v>512.25</v>
      </c>
      <c r="AH162" s="12"/>
      <c r="AI162" s="4">
        <f t="shared" si="74"/>
        <v>512.25</v>
      </c>
      <c r="AK162" s="12"/>
      <c r="AL162" s="4">
        <v>826.64</v>
      </c>
      <c r="AM162" s="4">
        <v>764.61</v>
      </c>
      <c r="AN162" s="4">
        <v>393.64</v>
      </c>
      <c r="AO162" s="12"/>
      <c r="AP162" s="4">
        <f>E162*0.58</f>
        <v>396.14</v>
      </c>
      <c r="AR162" s="12"/>
      <c r="AS162" s="4">
        <f>MIN(J162:AP162)</f>
        <v>348.33</v>
      </c>
      <c r="AT162" s="4">
        <f>MAX(J162:AQ162)</f>
        <v>826.64</v>
      </c>
      <c r="AU162" s="12"/>
    </row>
    <row r="163" spans="1:49" x14ac:dyDescent="0.25">
      <c r="A163" s="3"/>
      <c r="B163" t="s">
        <v>144</v>
      </c>
      <c r="C163" t="s">
        <v>49</v>
      </c>
      <c r="D163" s="3">
        <v>31575</v>
      </c>
      <c r="E163" s="4">
        <v>470</v>
      </c>
      <c r="F163" s="44"/>
      <c r="G163" s="4">
        <f t="shared" si="71"/>
        <v>329</v>
      </c>
      <c r="I163" s="12"/>
      <c r="J163" s="4">
        <f t="shared" si="72"/>
        <v>329</v>
      </c>
      <c r="L163" s="12"/>
      <c r="M163" s="4">
        <f t="shared" si="68"/>
        <v>352.5</v>
      </c>
      <c r="O163" s="12"/>
      <c r="P163" s="4">
        <f>E163*0.8</f>
        <v>376</v>
      </c>
      <c r="Q163" s="4">
        <f t="shared" si="65"/>
        <v>239.70000000000002</v>
      </c>
      <c r="S163" s="12"/>
      <c r="T163" s="4">
        <v>3755.18</v>
      </c>
      <c r="V163" s="12"/>
      <c r="W163" s="4">
        <f>E163*0.65</f>
        <v>305.5</v>
      </c>
      <c r="Y163" s="12"/>
      <c r="Z163" s="4">
        <f>E163*0.85</f>
        <v>399.5</v>
      </c>
      <c r="AB163" s="12"/>
      <c r="AC163" s="4">
        <f>E163*0.75</f>
        <v>352.5</v>
      </c>
      <c r="AE163" s="12"/>
      <c r="AF163" s="4">
        <f t="shared" si="73"/>
        <v>352.5</v>
      </c>
      <c r="AH163" s="12"/>
      <c r="AI163" s="4">
        <f t="shared" si="74"/>
        <v>352.5</v>
      </c>
      <c r="AK163" s="12"/>
      <c r="AL163" s="4">
        <v>442.18</v>
      </c>
      <c r="AM163" s="4">
        <v>408.99</v>
      </c>
      <c r="AN163" s="4">
        <v>210.56</v>
      </c>
      <c r="AO163" s="12"/>
      <c r="AP163" s="4">
        <f>E163*0.58</f>
        <v>272.59999999999997</v>
      </c>
      <c r="AR163" s="12"/>
      <c r="AS163" s="4">
        <f>MIN(J163:AP163)</f>
        <v>210.56</v>
      </c>
      <c r="AT163" s="4">
        <f>MAX(J163:AQ163)</f>
        <v>3755.18</v>
      </c>
      <c r="AU163" s="12"/>
    </row>
    <row r="164" spans="1:49" x14ac:dyDescent="0.25">
      <c r="A164" s="3"/>
      <c r="B164" t="s">
        <v>145</v>
      </c>
      <c r="C164" t="s">
        <v>49</v>
      </c>
      <c r="D164" s="3">
        <v>95070</v>
      </c>
      <c r="E164" s="4">
        <v>1050</v>
      </c>
      <c r="F164" s="44"/>
      <c r="G164" s="4">
        <f t="shared" si="71"/>
        <v>735</v>
      </c>
      <c r="I164" s="12"/>
      <c r="J164" s="4">
        <f t="shared" si="72"/>
        <v>735</v>
      </c>
      <c r="L164" s="12"/>
      <c r="M164" s="4">
        <f t="shared" si="68"/>
        <v>787.5</v>
      </c>
      <c r="O164" s="12"/>
      <c r="P164" s="4">
        <f>E164*0.8</f>
        <v>840</v>
      </c>
      <c r="Q164" s="4">
        <f t="shared" si="65"/>
        <v>535.5</v>
      </c>
      <c r="S164" s="12"/>
      <c r="T164" s="4">
        <v>787.28</v>
      </c>
      <c r="V164" s="12"/>
      <c r="W164" s="4">
        <f>E164*0.65</f>
        <v>682.5</v>
      </c>
      <c r="Y164" s="12"/>
      <c r="Z164" s="4">
        <f>E164*0.85</f>
        <v>892.5</v>
      </c>
      <c r="AB164" s="12"/>
      <c r="AC164" s="4">
        <f>E164*0.75</f>
        <v>787.5</v>
      </c>
      <c r="AE164" s="12"/>
      <c r="AF164" s="4">
        <f t="shared" si="73"/>
        <v>787.5</v>
      </c>
      <c r="AH164" s="12"/>
      <c r="AI164" s="4">
        <f t="shared" si="74"/>
        <v>787.5</v>
      </c>
      <c r="AK164" s="12"/>
      <c r="AL164" s="4">
        <v>826.64</v>
      </c>
      <c r="AM164" s="4">
        <v>764.61</v>
      </c>
      <c r="AN164" s="4">
        <v>393.64</v>
      </c>
      <c r="AO164" s="12"/>
      <c r="AP164" s="4">
        <f>E164*0.58</f>
        <v>609</v>
      </c>
      <c r="AR164" s="12"/>
      <c r="AS164" s="4">
        <f>MIN(J164:AP164)</f>
        <v>393.64</v>
      </c>
      <c r="AT164" s="4">
        <f>MAX(J164:AQ164)</f>
        <v>892.5</v>
      </c>
      <c r="AU164" s="12"/>
    </row>
    <row r="165" spans="1:49" x14ac:dyDescent="0.25">
      <c r="A165" s="3" t="s">
        <v>39</v>
      </c>
      <c r="B165" s="1" t="s">
        <v>146</v>
      </c>
      <c r="F165" s="44"/>
      <c r="I165" s="12"/>
      <c r="L165" s="12"/>
      <c r="O165" s="12"/>
      <c r="S165" s="12"/>
      <c r="V165" s="12"/>
      <c r="Y165" s="12"/>
      <c r="AB165" s="12"/>
      <c r="AE165" s="12"/>
      <c r="AH165" s="12"/>
      <c r="AK165" s="12"/>
      <c r="AO165" s="12"/>
      <c r="AR165" s="12"/>
      <c r="AU165" s="12"/>
    </row>
    <row r="166" spans="1:49" x14ac:dyDescent="0.25">
      <c r="A166" s="47"/>
      <c r="B166" s="46" t="s">
        <v>147</v>
      </c>
      <c r="C166" s="46" t="s">
        <v>49</v>
      </c>
      <c r="D166" s="47">
        <v>82803</v>
      </c>
      <c r="E166" s="48">
        <v>82.25</v>
      </c>
      <c r="F166" s="49"/>
      <c r="G166" s="48">
        <f t="shared" ref="G166:G170" si="75">E166*0.7</f>
        <v>57.574999999999996</v>
      </c>
      <c r="H166" s="48"/>
      <c r="I166" s="50"/>
      <c r="J166" s="48">
        <f t="shared" ref="J166:J186" si="76">E166*0.7</f>
        <v>57.574999999999996</v>
      </c>
      <c r="K166" s="48"/>
      <c r="L166" s="50"/>
      <c r="M166" s="48">
        <f t="shared" si="68"/>
        <v>61.6875</v>
      </c>
      <c r="N166" s="48"/>
      <c r="O166" s="50"/>
      <c r="P166" s="48">
        <f>E166*0.8</f>
        <v>65.8</v>
      </c>
      <c r="Q166" s="4">
        <f t="shared" si="65"/>
        <v>41.947499999999998</v>
      </c>
      <c r="R166" s="48"/>
      <c r="S166" s="50"/>
      <c r="T166" s="48">
        <v>78.77</v>
      </c>
      <c r="U166" s="48"/>
      <c r="V166" s="50"/>
      <c r="W166" s="48">
        <f>E166*0.65</f>
        <v>53.462499999999999</v>
      </c>
      <c r="X166" s="48"/>
      <c r="Y166" s="50"/>
      <c r="Z166" s="48">
        <f>E166*0.85</f>
        <v>69.912499999999994</v>
      </c>
      <c r="AA166" s="48"/>
      <c r="AB166" s="50"/>
      <c r="AC166" s="48">
        <f>E166*0.75</f>
        <v>61.6875</v>
      </c>
      <c r="AD166" s="48"/>
      <c r="AE166" s="50"/>
      <c r="AF166" s="4">
        <f t="shared" ref="AF166:AF170" si="77">+E166*0.75</f>
        <v>61.6875</v>
      </c>
      <c r="AG166" s="48"/>
      <c r="AH166" s="50"/>
      <c r="AI166" s="4">
        <f t="shared" ref="AI166:AI170" si="78">+E166*0.75</f>
        <v>61.6875</v>
      </c>
      <c r="AJ166" s="48"/>
      <c r="AK166" s="50"/>
      <c r="AL166" s="4">
        <v>54.75</v>
      </c>
      <c r="AM166" s="4">
        <v>50.64</v>
      </c>
      <c r="AN166" s="4">
        <v>26.07</v>
      </c>
      <c r="AO166" s="50"/>
      <c r="AP166" s="48">
        <f>E166*0.58</f>
        <v>47.704999999999998</v>
      </c>
      <c r="AQ166" s="48"/>
      <c r="AR166" s="50"/>
      <c r="AS166" s="48">
        <f>MIN(J166:AP166)</f>
        <v>26.07</v>
      </c>
      <c r="AT166" s="48">
        <f>MAX(J166:AQ166)</f>
        <v>78.77</v>
      </c>
      <c r="AU166" s="50"/>
      <c r="AV166" s="48"/>
      <c r="AW166" s="48"/>
    </row>
    <row r="167" spans="1:49" x14ac:dyDescent="0.25">
      <c r="A167" s="3"/>
      <c r="B167" t="s">
        <v>148</v>
      </c>
      <c r="C167" t="s">
        <v>49</v>
      </c>
      <c r="D167" s="3">
        <v>82803</v>
      </c>
      <c r="E167" s="4">
        <v>82.25</v>
      </c>
      <c r="F167" s="44"/>
      <c r="G167" s="4">
        <f t="shared" si="75"/>
        <v>57.574999999999996</v>
      </c>
      <c r="I167" s="12"/>
      <c r="J167" s="4">
        <f t="shared" si="76"/>
        <v>57.574999999999996</v>
      </c>
      <c r="L167" s="12"/>
      <c r="M167" s="4">
        <f t="shared" si="68"/>
        <v>61.6875</v>
      </c>
      <c r="O167" s="12"/>
      <c r="P167" s="4">
        <f>E167*0.8</f>
        <v>65.8</v>
      </c>
      <c r="Q167" s="4">
        <f t="shared" si="65"/>
        <v>41.947499999999998</v>
      </c>
      <c r="S167" s="12"/>
      <c r="T167" s="4">
        <v>78.77</v>
      </c>
      <c r="V167" s="12"/>
      <c r="W167" s="4">
        <f>E167*0.65</f>
        <v>53.462499999999999</v>
      </c>
      <c r="Y167" s="12"/>
      <c r="Z167" s="4">
        <f>E167*0.85</f>
        <v>69.912499999999994</v>
      </c>
      <c r="AB167" s="12"/>
      <c r="AC167" s="4">
        <f>E167*0.75</f>
        <v>61.6875</v>
      </c>
      <c r="AE167" s="12"/>
      <c r="AF167" s="4">
        <f t="shared" si="77"/>
        <v>61.6875</v>
      </c>
      <c r="AH167" s="12"/>
      <c r="AI167" s="4">
        <f t="shared" si="78"/>
        <v>61.6875</v>
      </c>
      <c r="AK167" s="12"/>
      <c r="AL167" s="4">
        <v>54.75</v>
      </c>
      <c r="AM167" s="4">
        <v>50.64</v>
      </c>
      <c r="AN167" s="4">
        <v>26.07</v>
      </c>
      <c r="AO167" s="12"/>
      <c r="AP167" s="4">
        <f>E167*0.58</f>
        <v>47.704999999999998</v>
      </c>
      <c r="AR167" s="12"/>
      <c r="AS167" s="4">
        <f>MIN(J167:AP167)</f>
        <v>26.07</v>
      </c>
      <c r="AT167" s="4">
        <f>MAX(J167:AQ167)</f>
        <v>78.77</v>
      </c>
      <c r="AU167" s="12"/>
    </row>
    <row r="168" spans="1:49" x14ac:dyDescent="0.25">
      <c r="A168" s="47"/>
      <c r="B168" s="46" t="s">
        <v>149</v>
      </c>
      <c r="C168" s="46" t="s">
        <v>49</v>
      </c>
      <c r="D168" s="47">
        <v>83605</v>
      </c>
      <c r="E168" s="48">
        <v>69.290000000000006</v>
      </c>
      <c r="F168" s="49"/>
      <c r="G168" s="48">
        <f t="shared" si="75"/>
        <v>48.503</v>
      </c>
      <c r="H168" s="48"/>
      <c r="I168" s="50"/>
      <c r="J168" s="48">
        <f t="shared" si="76"/>
        <v>48.503</v>
      </c>
      <c r="K168" s="48"/>
      <c r="L168" s="50"/>
      <c r="M168" s="48">
        <f t="shared" si="68"/>
        <v>51.967500000000001</v>
      </c>
      <c r="N168" s="48"/>
      <c r="O168" s="50"/>
      <c r="P168" s="48">
        <f>E168*0.8</f>
        <v>55.432000000000009</v>
      </c>
      <c r="Q168" s="4">
        <f t="shared" si="65"/>
        <v>35.337900000000005</v>
      </c>
      <c r="R168" s="48"/>
      <c r="S168" s="50"/>
      <c r="T168" s="48">
        <v>6.04</v>
      </c>
      <c r="U168" s="48"/>
      <c r="V168" s="50"/>
      <c r="W168" s="48">
        <f>E168*0.65</f>
        <v>45.038500000000006</v>
      </c>
      <c r="X168" s="48"/>
      <c r="Y168" s="50"/>
      <c r="Z168" s="48">
        <f>E168*0.85</f>
        <v>58.896500000000003</v>
      </c>
      <c r="AA168" s="48"/>
      <c r="AB168" s="50"/>
      <c r="AC168" s="48">
        <f>E168*0.75</f>
        <v>51.967500000000001</v>
      </c>
      <c r="AD168" s="48"/>
      <c r="AE168" s="50"/>
      <c r="AF168" s="4">
        <f t="shared" si="77"/>
        <v>51.967500000000001</v>
      </c>
      <c r="AG168" s="48"/>
      <c r="AH168" s="50"/>
      <c r="AI168" s="4">
        <f t="shared" si="78"/>
        <v>51.967500000000001</v>
      </c>
      <c r="AJ168" s="48"/>
      <c r="AK168" s="50"/>
      <c r="AL168" s="4">
        <v>24.3</v>
      </c>
      <c r="AM168" s="4">
        <v>22.47</v>
      </c>
      <c r="AN168" s="4">
        <v>11.57</v>
      </c>
      <c r="AO168" s="50"/>
      <c r="AP168" s="48">
        <f>E168*0.58</f>
        <v>40.188200000000002</v>
      </c>
      <c r="AQ168" s="48"/>
      <c r="AR168" s="50"/>
      <c r="AS168" s="48"/>
      <c r="AT168" s="48"/>
      <c r="AU168" s="50"/>
      <c r="AV168" s="48"/>
      <c r="AW168" s="48"/>
    </row>
    <row r="169" spans="1:49" x14ac:dyDescent="0.25">
      <c r="A169" s="3"/>
      <c r="B169" t="s">
        <v>150</v>
      </c>
      <c r="C169" t="s">
        <v>49</v>
      </c>
      <c r="D169" s="3">
        <v>94621</v>
      </c>
      <c r="E169" s="4">
        <v>929</v>
      </c>
      <c r="F169" s="44"/>
      <c r="G169" s="4">
        <f t="shared" si="75"/>
        <v>650.29999999999995</v>
      </c>
      <c r="I169" s="12"/>
      <c r="J169" s="4">
        <f t="shared" si="76"/>
        <v>650.29999999999995</v>
      </c>
      <c r="L169" s="12"/>
      <c r="M169" s="4">
        <f t="shared" si="68"/>
        <v>696.75</v>
      </c>
      <c r="O169" s="12"/>
      <c r="P169" s="4">
        <f>E169*0.8</f>
        <v>743.2</v>
      </c>
      <c r="Q169" s="4">
        <f t="shared" si="65"/>
        <v>473.79</v>
      </c>
      <c r="S169" s="12"/>
      <c r="T169" s="4">
        <v>787.28</v>
      </c>
      <c r="V169" s="12"/>
      <c r="W169" s="4">
        <f>E169*0.65</f>
        <v>603.85</v>
      </c>
      <c r="Y169" s="12"/>
      <c r="Z169" s="4">
        <f>E169*0.85</f>
        <v>789.65</v>
      </c>
      <c r="AB169" s="12"/>
      <c r="AC169" s="4">
        <f>E169*0.75</f>
        <v>696.75</v>
      </c>
      <c r="AE169" s="12"/>
      <c r="AF169" s="4">
        <f t="shared" si="77"/>
        <v>696.75</v>
      </c>
      <c r="AH169" s="12"/>
      <c r="AI169" s="4">
        <f t="shared" si="78"/>
        <v>696.75</v>
      </c>
      <c r="AK169" s="12"/>
      <c r="AL169" s="4">
        <v>826.64</v>
      </c>
      <c r="AM169" s="4">
        <v>764.61</v>
      </c>
      <c r="AN169" s="4">
        <v>393.64</v>
      </c>
      <c r="AO169" s="12"/>
      <c r="AP169" s="4">
        <f>E169*0.58</f>
        <v>538.81999999999994</v>
      </c>
      <c r="AR169" s="12"/>
      <c r="AS169" s="4">
        <f>MIN(J169:AP169)</f>
        <v>393.64</v>
      </c>
      <c r="AT169" s="4">
        <f>MAX(J169:AQ169)</f>
        <v>826.64</v>
      </c>
      <c r="AU169" s="12"/>
    </row>
    <row r="170" spans="1:49" x14ac:dyDescent="0.25">
      <c r="A170" s="3"/>
      <c r="B170" t="s">
        <v>151</v>
      </c>
      <c r="C170" t="s">
        <v>49</v>
      </c>
      <c r="D170" s="3">
        <v>94200</v>
      </c>
      <c r="E170" s="4">
        <v>180</v>
      </c>
      <c r="F170" s="44"/>
      <c r="G170" s="4">
        <f t="shared" si="75"/>
        <v>125.99999999999999</v>
      </c>
      <c r="I170" s="12"/>
      <c r="J170" s="4">
        <f t="shared" si="76"/>
        <v>125.99999999999999</v>
      </c>
      <c r="L170" s="12"/>
      <c r="M170" s="4">
        <f t="shared" si="68"/>
        <v>135</v>
      </c>
      <c r="O170" s="12"/>
      <c r="P170" s="4">
        <f>E170*0.8</f>
        <v>144</v>
      </c>
      <c r="Q170" s="4">
        <f t="shared" si="65"/>
        <v>91.8</v>
      </c>
      <c r="S170" s="12"/>
      <c r="T170" s="4">
        <v>124.46</v>
      </c>
      <c r="V170" s="12"/>
      <c r="W170" s="4">
        <f>E170*0.65</f>
        <v>117</v>
      </c>
      <c r="Y170" s="12"/>
      <c r="Z170" s="4">
        <f>E170*0.85</f>
        <v>153</v>
      </c>
      <c r="AB170" s="12"/>
      <c r="AC170" s="4">
        <f>E170*0.75</f>
        <v>135</v>
      </c>
      <c r="AE170" s="12"/>
      <c r="AF170" s="4">
        <f t="shared" si="77"/>
        <v>135</v>
      </c>
      <c r="AH170" s="12"/>
      <c r="AI170" s="4">
        <f t="shared" si="78"/>
        <v>135</v>
      </c>
      <c r="AK170" s="12"/>
      <c r="AL170" s="4">
        <v>130.68</v>
      </c>
      <c r="AM170" s="4">
        <v>120.88</v>
      </c>
      <c r="AN170" s="4">
        <v>62.23</v>
      </c>
      <c r="AO170" s="12"/>
      <c r="AP170" s="4">
        <f>E170*0.58</f>
        <v>104.39999999999999</v>
      </c>
      <c r="AR170" s="12"/>
      <c r="AS170" s="4">
        <f>MIN(J170:AP170)</f>
        <v>62.23</v>
      </c>
      <c r="AT170" s="4">
        <f>MAX(J170:AQ170)</f>
        <v>153</v>
      </c>
      <c r="AU170" s="12"/>
    </row>
    <row r="171" spans="1:49" x14ac:dyDescent="0.25">
      <c r="A171" s="3" t="s">
        <v>39</v>
      </c>
      <c r="B171" s="1" t="s">
        <v>152</v>
      </c>
      <c r="F171" s="44"/>
      <c r="I171" s="12"/>
      <c r="L171" s="12"/>
      <c r="O171" s="12"/>
      <c r="S171" s="12"/>
      <c r="V171" s="12"/>
      <c r="Y171" s="12"/>
      <c r="AB171" s="12"/>
      <c r="AE171" s="12"/>
      <c r="AH171" s="12"/>
      <c r="AK171" s="12"/>
      <c r="AO171" s="12"/>
      <c r="AR171" s="12"/>
      <c r="AU171" s="12"/>
    </row>
    <row r="172" spans="1:49" x14ac:dyDescent="0.25">
      <c r="A172" s="3"/>
      <c r="B172" t="s">
        <v>153</v>
      </c>
      <c r="C172" t="s">
        <v>49</v>
      </c>
      <c r="D172" s="3">
        <v>94375</v>
      </c>
      <c r="E172" s="4">
        <v>170</v>
      </c>
      <c r="F172" s="44"/>
      <c r="G172" s="4">
        <f t="shared" ref="G172:G174" si="79">E172*0.7</f>
        <v>118.99999999999999</v>
      </c>
      <c r="I172" s="12"/>
      <c r="J172" s="4">
        <f t="shared" si="76"/>
        <v>118.99999999999999</v>
      </c>
      <c r="L172" s="12"/>
      <c r="M172" s="4">
        <f t="shared" si="68"/>
        <v>127.5</v>
      </c>
      <c r="O172" s="12"/>
      <c r="P172" s="4">
        <f>E172*0.8</f>
        <v>136</v>
      </c>
      <c r="Q172" s="4">
        <f t="shared" si="65"/>
        <v>86.7</v>
      </c>
      <c r="S172" s="12"/>
      <c r="T172" s="4">
        <v>455.54</v>
      </c>
      <c r="V172" s="12"/>
      <c r="W172" s="4">
        <f>E172*0.65</f>
        <v>110.5</v>
      </c>
      <c r="Y172" s="12"/>
      <c r="Z172" s="4">
        <f>E172*0.85</f>
        <v>144.5</v>
      </c>
      <c r="AB172" s="12"/>
      <c r="AC172" s="4">
        <f>E172*0.75</f>
        <v>127.5</v>
      </c>
      <c r="AE172" s="12"/>
      <c r="AF172" s="4">
        <f t="shared" ref="AF172:AF174" si="80">+E172*0.75</f>
        <v>127.5</v>
      </c>
      <c r="AH172" s="12"/>
      <c r="AI172" s="4">
        <f t="shared" ref="AI172:AI174" si="81">+E172*0.75</f>
        <v>127.5</v>
      </c>
      <c r="AK172" s="12"/>
      <c r="AL172" s="4">
        <v>478.32</v>
      </c>
      <c r="AM172" s="4">
        <v>442.42</v>
      </c>
      <c r="AN172" s="4">
        <v>227.77</v>
      </c>
      <c r="AO172" s="12"/>
      <c r="AP172" s="4">
        <f>E172*0.58</f>
        <v>98.6</v>
      </c>
      <c r="AR172" s="12"/>
      <c r="AS172" s="4">
        <f>MIN(J172:AP172)</f>
        <v>86.7</v>
      </c>
      <c r="AT172" s="4">
        <f>MAX(J172:AQ172)</f>
        <v>478.32</v>
      </c>
      <c r="AU172" s="12"/>
    </row>
    <row r="173" spans="1:49" x14ac:dyDescent="0.25">
      <c r="A173" s="3"/>
      <c r="B173" t="s">
        <v>150</v>
      </c>
      <c r="C173" t="s">
        <v>49</v>
      </c>
      <c r="D173" s="3">
        <v>94621</v>
      </c>
      <c r="E173" s="4">
        <v>929</v>
      </c>
      <c r="F173" s="44"/>
      <c r="G173" s="4">
        <f t="shared" si="79"/>
        <v>650.29999999999995</v>
      </c>
      <c r="I173" s="12"/>
      <c r="J173" s="4">
        <f t="shared" si="76"/>
        <v>650.29999999999995</v>
      </c>
      <c r="L173" s="12"/>
      <c r="M173" s="4">
        <f t="shared" si="68"/>
        <v>696.75</v>
      </c>
      <c r="O173" s="12"/>
      <c r="P173" s="4">
        <f>E173*0.8</f>
        <v>743.2</v>
      </c>
      <c r="Q173" s="4">
        <f t="shared" si="65"/>
        <v>473.79</v>
      </c>
      <c r="S173" s="12"/>
      <c r="T173" s="4">
        <v>787.28</v>
      </c>
      <c r="V173" s="12"/>
      <c r="W173" s="4">
        <f>E173*0.65</f>
        <v>603.85</v>
      </c>
      <c r="Y173" s="12"/>
      <c r="Z173" s="4">
        <f>E173*0.85</f>
        <v>789.65</v>
      </c>
      <c r="AB173" s="12"/>
      <c r="AC173" s="4">
        <f>E173*0.75</f>
        <v>696.75</v>
      </c>
      <c r="AE173" s="12"/>
      <c r="AF173" s="4">
        <f t="shared" si="80"/>
        <v>696.75</v>
      </c>
      <c r="AH173" s="12"/>
      <c r="AI173" s="4">
        <f t="shared" si="81"/>
        <v>696.75</v>
      </c>
      <c r="AK173" s="12"/>
      <c r="AL173" s="4">
        <v>826.64</v>
      </c>
      <c r="AM173" s="4">
        <v>764.61</v>
      </c>
      <c r="AN173" s="4">
        <v>393.64</v>
      </c>
      <c r="AO173" s="12"/>
      <c r="AP173" s="4">
        <f>E173*0.58</f>
        <v>538.81999999999994</v>
      </c>
      <c r="AR173" s="12"/>
      <c r="AS173" s="4">
        <f>MIN(J173:AP173)</f>
        <v>393.64</v>
      </c>
      <c r="AT173" s="4">
        <f>MAX(J173:AQ173)</f>
        <v>826.64</v>
      </c>
      <c r="AU173" s="12"/>
    </row>
    <row r="174" spans="1:49" x14ac:dyDescent="0.25">
      <c r="A174" s="3"/>
      <c r="B174" t="s">
        <v>151</v>
      </c>
      <c r="C174" t="s">
        <v>49</v>
      </c>
      <c r="D174" s="3">
        <v>94200</v>
      </c>
      <c r="E174" s="4">
        <v>180</v>
      </c>
      <c r="F174" s="44"/>
      <c r="G174" s="4">
        <f t="shared" si="79"/>
        <v>125.99999999999999</v>
      </c>
      <c r="I174" s="12"/>
      <c r="J174" s="4">
        <f t="shared" si="76"/>
        <v>125.99999999999999</v>
      </c>
      <c r="L174" s="12"/>
      <c r="M174" s="4">
        <f t="shared" si="68"/>
        <v>135</v>
      </c>
      <c r="O174" s="12"/>
      <c r="P174" s="4">
        <f>E174*0.8</f>
        <v>144</v>
      </c>
      <c r="Q174" s="4">
        <f t="shared" si="65"/>
        <v>91.8</v>
      </c>
      <c r="S174" s="12"/>
      <c r="T174" s="4">
        <v>124.46</v>
      </c>
      <c r="V174" s="12"/>
      <c r="W174" s="4">
        <f>E174*0.65</f>
        <v>117</v>
      </c>
      <c r="Y174" s="12"/>
      <c r="Z174" s="4">
        <f>E174*0.85</f>
        <v>153</v>
      </c>
      <c r="AB174" s="12"/>
      <c r="AC174" s="4">
        <f>E174*0.75</f>
        <v>135</v>
      </c>
      <c r="AE174" s="12"/>
      <c r="AF174" s="4">
        <f t="shared" si="80"/>
        <v>135</v>
      </c>
      <c r="AH174" s="12"/>
      <c r="AI174" s="4">
        <f t="shared" si="81"/>
        <v>135</v>
      </c>
      <c r="AK174" s="12"/>
      <c r="AL174" s="4">
        <v>130.68</v>
      </c>
      <c r="AM174" s="4">
        <v>120.88</v>
      </c>
      <c r="AN174" s="4">
        <v>62.23</v>
      </c>
      <c r="AO174" s="12"/>
      <c r="AP174" s="4">
        <f>E174*0.58</f>
        <v>104.39999999999999</v>
      </c>
      <c r="AR174" s="12"/>
      <c r="AS174" s="4">
        <f>MIN(J174:AP174)</f>
        <v>62.23</v>
      </c>
      <c r="AT174" s="4">
        <f>MAX(J174:AQ174)</f>
        <v>153</v>
      </c>
      <c r="AU174" s="12"/>
    </row>
    <row r="175" spans="1:49" x14ac:dyDescent="0.25">
      <c r="A175" s="3" t="s">
        <v>39</v>
      </c>
      <c r="B175" s="1" t="s">
        <v>154</v>
      </c>
      <c r="F175" s="44"/>
      <c r="I175" s="12"/>
      <c r="L175" s="12"/>
      <c r="O175" s="12"/>
      <c r="S175" s="12"/>
      <c r="V175" s="12"/>
      <c r="Y175" s="12"/>
      <c r="AB175" s="12"/>
      <c r="AE175" s="12"/>
      <c r="AH175" s="12"/>
      <c r="AK175" s="12"/>
      <c r="AO175" s="12"/>
      <c r="AR175" s="12"/>
      <c r="AU175" s="12"/>
    </row>
    <row r="176" spans="1:49" x14ac:dyDescent="0.25">
      <c r="A176" s="3"/>
      <c r="B176" t="s">
        <v>155</v>
      </c>
      <c r="C176" t="s">
        <v>49</v>
      </c>
      <c r="D176" s="3">
        <v>94070</v>
      </c>
      <c r="E176" s="4">
        <v>683</v>
      </c>
      <c r="F176" s="44"/>
      <c r="G176" s="4">
        <f t="shared" ref="G176:G177" si="82">E176*0.7</f>
        <v>478.09999999999997</v>
      </c>
      <c r="I176" s="12"/>
      <c r="J176" s="4">
        <f t="shared" si="76"/>
        <v>478.09999999999997</v>
      </c>
      <c r="L176" s="12"/>
      <c r="M176" s="4">
        <f t="shared" si="68"/>
        <v>512.25</v>
      </c>
      <c r="O176" s="12"/>
      <c r="P176" s="4">
        <f>E176*0.8</f>
        <v>546.4</v>
      </c>
      <c r="Q176" s="4">
        <f t="shared" si="65"/>
        <v>348.33</v>
      </c>
      <c r="S176" s="12"/>
      <c r="T176" s="4">
        <v>787.28</v>
      </c>
      <c r="V176" s="12"/>
      <c r="W176" s="4">
        <f>E176*0.65</f>
        <v>443.95</v>
      </c>
      <c r="Y176" s="12"/>
      <c r="Z176" s="4">
        <f>E176*0.85</f>
        <v>580.54999999999995</v>
      </c>
      <c r="AB176" s="12"/>
      <c r="AC176" s="4">
        <f>E176*0.75</f>
        <v>512.25</v>
      </c>
      <c r="AE176" s="12"/>
      <c r="AF176" s="4">
        <f t="shared" ref="AF176:AF177" si="83">+E176*0.75</f>
        <v>512.25</v>
      </c>
      <c r="AH176" s="12"/>
      <c r="AI176" s="4">
        <f t="shared" ref="AI176:AI177" si="84">+E176*0.75</f>
        <v>512.25</v>
      </c>
      <c r="AK176" s="12"/>
      <c r="AL176" s="4">
        <v>826.64</v>
      </c>
      <c r="AM176" s="4">
        <v>764.61</v>
      </c>
      <c r="AN176" s="4">
        <v>393.64</v>
      </c>
      <c r="AO176" s="12"/>
      <c r="AP176" s="4">
        <f>E176*0.58</f>
        <v>396.14</v>
      </c>
      <c r="AR176" s="12"/>
      <c r="AS176" s="4">
        <f>MIN(J176:AP176)</f>
        <v>348.33</v>
      </c>
      <c r="AT176" s="4">
        <f>MAX(J176:AQ176)</f>
        <v>826.64</v>
      </c>
      <c r="AU176" s="12"/>
    </row>
    <row r="177" spans="1:49" x14ac:dyDescent="0.25">
      <c r="A177" s="3"/>
      <c r="B177" t="s">
        <v>156</v>
      </c>
      <c r="C177" t="s">
        <v>49</v>
      </c>
      <c r="D177" s="3">
        <v>95070</v>
      </c>
      <c r="E177" s="4">
        <v>1050</v>
      </c>
      <c r="F177" s="44"/>
      <c r="G177" s="4">
        <f t="shared" si="82"/>
        <v>735</v>
      </c>
      <c r="I177" s="12"/>
      <c r="J177" s="4">
        <f t="shared" si="76"/>
        <v>735</v>
      </c>
      <c r="L177" s="12"/>
      <c r="M177" s="4">
        <f t="shared" si="68"/>
        <v>787.5</v>
      </c>
      <c r="O177" s="12"/>
      <c r="P177" s="4">
        <f>E177*0.8</f>
        <v>840</v>
      </c>
      <c r="Q177" s="4">
        <f t="shared" si="65"/>
        <v>535.5</v>
      </c>
      <c r="S177" s="12"/>
      <c r="T177" s="4">
        <v>787.28</v>
      </c>
      <c r="V177" s="12"/>
      <c r="W177" s="4">
        <f>E177*0.65</f>
        <v>682.5</v>
      </c>
      <c r="Y177" s="12"/>
      <c r="Z177" s="4">
        <f>E177*0.85</f>
        <v>892.5</v>
      </c>
      <c r="AB177" s="12"/>
      <c r="AC177" s="4">
        <f>E177*0.75</f>
        <v>787.5</v>
      </c>
      <c r="AE177" s="12"/>
      <c r="AF177" s="4">
        <f t="shared" si="83"/>
        <v>787.5</v>
      </c>
      <c r="AH177" s="12"/>
      <c r="AI177" s="4">
        <f t="shared" si="84"/>
        <v>787.5</v>
      </c>
      <c r="AK177" s="12"/>
      <c r="AL177" s="4">
        <v>826.64</v>
      </c>
      <c r="AM177" s="4">
        <v>764.61</v>
      </c>
      <c r="AN177" s="4">
        <v>393.64</v>
      </c>
      <c r="AO177" s="12"/>
      <c r="AP177" s="4">
        <f>E177*0.58</f>
        <v>609</v>
      </c>
      <c r="AR177" s="12"/>
      <c r="AS177" s="4">
        <f>MIN(J177:AP177)</f>
        <v>393.64</v>
      </c>
      <c r="AT177" s="4">
        <f>MAX(J177:AQ177)</f>
        <v>892.5</v>
      </c>
      <c r="AU177" s="12"/>
    </row>
    <row r="178" spans="1:49" x14ac:dyDescent="0.25">
      <c r="A178" s="3" t="s">
        <v>39</v>
      </c>
      <c r="B178" s="1" t="s">
        <v>157</v>
      </c>
      <c r="F178" s="44"/>
      <c r="I178" s="12"/>
      <c r="L178" s="12"/>
      <c r="O178" s="12"/>
      <c r="S178" s="12"/>
      <c r="V178" s="12"/>
      <c r="Y178" s="12"/>
      <c r="AB178" s="12"/>
      <c r="AE178" s="12"/>
      <c r="AH178" s="12"/>
      <c r="AK178" s="12"/>
      <c r="AO178" s="12"/>
      <c r="AR178" s="12"/>
      <c r="AU178" s="12"/>
    </row>
    <row r="179" spans="1:49" x14ac:dyDescent="0.25">
      <c r="A179" s="3"/>
      <c r="B179" t="s">
        <v>157</v>
      </c>
      <c r="C179" t="s">
        <v>49</v>
      </c>
      <c r="D179" s="3">
        <v>95070</v>
      </c>
      <c r="E179" s="4">
        <v>1050</v>
      </c>
      <c r="F179" s="44"/>
      <c r="G179" s="4">
        <f t="shared" ref="G179:G180" si="85">E179*0.7</f>
        <v>735</v>
      </c>
      <c r="I179" s="12"/>
      <c r="J179" s="4">
        <f t="shared" si="76"/>
        <v>735</v>
      </c>
      <c r="L179" s="12"/>
      <c r="M179" s="4">
        <f t="shared" si="68"/>
        <v>787.5</v>
      </c>
      <c r="O179" s="12"/>
      <c r="P179" s="4">
        <f>E179*0.8</f>
        <v>840</v>
      </c>
      <c r="Q179" s="4">
        <f t="shared" si="65"/>
        <v>535.5</v>
      </c>
      <c r="S179" s="12"/>
      <c r="T179" s="4">
        <v>787.28</v>
      </c>
      <c r="V179" s="12"/>
      <c r="W179" s="4">
        <f>E179*0.65</f>
        <v>682.5</v>
      </c>
      <c r="Y179" s="12"/>
      <c r="Z179" s="4">
        <f>E179*0.85</f>
        <v>892.5</v>
      </c>
      <c r="AB179" s="12"/>
      <c r="AC179" s="4">
        <f>E179*0.75</f>
        <v>787.5</v>
      </c>
      <c r="AE179" s="12"/>
      <c r="AF179" s="4">
        <f t="shared" ref="AF179:AF180" si="86">+E179*0.75</f>
        <v>787.5</v>
      </c>
      <c r="AH179" s="12"/>
      <c r="AI179" s="4">
        <f t="shared" ref="AI179:AI180" si="87">+E179*0.75</f>
        <v>787.5</v>
      </c>
      <c r="AK179" s="12"/>
      <c r="AL179" s="4">
        <v>826.64</v>
      </c>
      <c r="AM179" s="4">
        <v>764.61</v>
      </c>
      <c r="AN179" s="4">
        <v>393.64</v>
      </c>
      <c r="AO179" s="12"/>
      <c r="AP179" s="4">
        <f>E179*0.58</f>
        <v>609</v>
      </c>
      <c r="AR179" s="12"/>
      <c r="AS179" s="4">
        <f>MIN(J179:AP179)</f>
        <v>393.64</v>
      </c>
      <c r="AT179" s="4">
        <f>MAX(J179:AQ179)</f>
        <v>892.5</v>
      </c>
      <c r="AU179" s="12"/>
    </row>
    <row r="180" spans="1:49" x14ac:dyDescent="0.25">
      <c r="A180" s="3"/>
      <c r="B180" t="s">
        <v>155</v>
      </c>
      <c r="C180" t="s">
        <v>49</v>
      </c>
      <c r="D180" s="3">
        <v>94070</v>
      </c>
      <c r="E180" s="4">
        <v>683</v>
      </c>
      <c r="F180" s="44"/>
      <c r="G180" s="4">
        <f t="shared" si="85"/>
        <v>478.09999999999997</v>
      </c>
      <c r="I180" s="12"/>
      <c r="J180" s="4">
        <f t="shared" si="76"/>
        <v>478.09999999999997</v>
      </c>
      <c r="L180" s="12"/>
      <c r="M180" s="4">
        <f t="shared" si="68"/>
        <v>512.25</v>
      </c>
      <c r="O180" s="12"/>
      <c r="P180" s="4">
        <f>E180*0.8</f>
        <v>546.4</v>
      </c>
      <c r="Q180" s="4">
        <f t="shared" si="65"/>
        <v>348.33</v>
      </c>
      <c r="S180" s="12"/>
      <c r="T180" s="4">
        <v>787.28</v>
      </c>
      <c r="V180" s="12"/>
      <c r="W180" s="4">
        <f>E180*0.65</f>
        <v>443.95</v>
      </c>
      <c r="Y180" s="12"/>
      <c r="Z180" s="4">
        <f>E180*0.85</f>
        <v>580.54999999999995</v>
      </c>
      <c r="AB180" s="12"/>
      <c r="AC180" s="4">
        <f>E180*0.75</f>
        <v>512.25</v>
      </c>
      <c r="AE180" s="12"/>
      <c r="AF180" s="4">
        <f t="shared" si="86"/>
        <v>512.25</v>
      </c>
      <c r="AH180" s="12"/>
      <c r="AI180" s="4">
        <f t="shared" si="87"/>
        <v>512.25</v>
      </c>
      <c r="AK180" s="12"/>
      <c r="AL180" s="4">
        <v>826.64</v>
      </c>
      <c r="AM180" s="4">
        <v>764.61</v>
      </c>
      <c r="AN180" s="4">
        <v>393.64</v>
      </c>
      <c r="AO180" s="12"/>
      <c r="AP180" s="4">
        <f>E180*0.58</f>
        <v>396.14</v>
      </c>
      <c r="AR180" s="12"/>
      <c r="AS180" s="4">
        <f>MIN(J180:AP180)</f>
        <v>348.33</v>
      </c>
      <c r="AT180" s="4">
        <f>MAX(J180:AQ180)</f>
        <v>826.64</v>
      </c>
      <c r="AU180" s="12"/>
    </row>
    <row r="181" spans="1:49" x14ac:dyDescent="0.25">
      <c r="A181" s="3" t="s">
        <v>39</v>
      </c>
      <c r="B181" s="1" t="s">
        <v>158</v>
      </c>
      <c r="F181" s="44"/>
      <c r="I181" s="12"/>
      <c r="L181" s="12"/>
      <c r="O181" s="12"/>
      <c r="S181" s="12"/>
      <c r="V181" s="12"/>
      <c r="Y181" s="12"/>
      <c r="AB181" s="12"/>
      <c r="AE181" s="12"/>
      <c r="AH181" s="12"/>
      <c r="AK181" s="12"/>
      <c r="AO181" s="12"/>
      <c r="AR181" s="12"/>
      <c r="AU181" s="12"/>
    </row>
    <row r="182" spans="1:49" x14ac:dyDescent="0.25">
      <c r="A182" s="3"/>
      <c r="B182" t="s">
        <v>159</v>
      </c>
      <c r="C182" t="s">
        <v>160</v>
      </c>
      <c r="D182" s="3">
        <v>93306</v>
      </c>
      <c r="E182" s="4">
        <v>2614</v>
      </c>
      <c r="F182" s="44"/>
      <c r="G182" s="4">
        <f t="shared" ref="G182" si="88">E182*0.7</f>
        <v>1829.8</v>
      </c>
      <c r="I182" s="12"/>
      <c r="J182" s="4">
        <f t="shared" si="76"/>
        <v>1829.8</v>
      </c>
      <c r="L182" s="12"/>
      <c r="M182" s="4">
        <f t="shared" si="68"/>
        <v>1960.5</v>
      </c>
      <c r="O182" s="12"/>
      <c r="P182" s="4">
        <f>E182*0.8</f>
        <v>2091.2000000000003</v>
      </c>
      <c r="Q182" s="4">
        <f t="shared" si="65"/>
        <v>1333.14</v>
      </c>
      <c r="S182" s="12"/>
      <c r="T182" s="4">
        <v>1152.8</v>
      </c>
      <c r="V182" s="12"/>
      <c r="W182" s="4">
        <f>E182*0.65</f>
        <v>1699.1000000000001</v>
      </c>
      <c r="Y182" s="12"/>
      <c r="Z182" s="4">
        <f>E182*0.85</f>
        <v>2221.9</v>
      </c>
      <c r="AB182" s="12"/>
      <c r="AC182" s="4">
        <f>E182*0.75</f>
        <v>1960.5</v>
      </c>
      <c r="AE182" s="12"/>
      <c r="AF182" s="4">
        <f>+E182*0.75</f>
        <v>1960.5</v>
      </c>
      <c r="AH182" s="12"/>
      <c r="AI182" s="4">
        <f>+E182*0.75</f>
        <v>1960.5</v>
      </c>
      <c r="AK182" s="12"/>
      <c r="AL182" s="4">
        <v>1210.44</v>
      </c>
      <c r="AM182" s="4">
        <v>1119.5999999999999</v>
      </c>
      <c r="AN182" s="4">
        <v>576.4</v>
      </c>
      <c r="AO182" s="12"/>
      <c r="AP182" s="4">
        <f>E182*0.58</f>
        <v>1516.12</v>
      </c>
      <c r="AR182" s="12"/>
      <c r="AS182" s="4">
        <f>MIN(J182:AP182)</f>
        <v>576.4</v>
      </c>
      <c r="AT182" s="4">
        <f>MAX(J182:AQ182)</f>
        <v>2221.9</v>
      </c>
      <c r="AU182" s="12"/>
    </row>
    <row r="183" spans="1:49" x14ac:dyDescent="0.25">
      <c r="A183" s="3" t="s">
        <v>39</v>
      </c>
      <c r="B183" s="1" t="s">
        <v>161</v>
      </c>
      <c r="F183" s="44"/>
      <c r="I183" s="12"/>
      <c r="L183" s="12"/>
      <c r="O183" s="12"/>
      <c r="S183" s="12"/>
      <c r="V183" s="12"/>
      <c r="Y183" s="12"/>
      <c r="AB183" s="12"/>
      <c r="AE183" s="12"/>
      <c r="AH183" s="12"/>
      <c r="AK183" s="12"/>
      <c r="AO183" s="12"/>
      <c r="AR183" s="12"/>
      <c r="AU183" s="12"/>
    </row>
    <row r="184" spans="1:49" x14ac:dyDescent="0.25">
      <c r="A184" s="3"/>
      <c r="B184" t="s">
        <v>162</v>
      </c>
      <c r="C184" t="s">
        <v>160</v>
      </c>
      <c r="D184" s="3">
        <v>93308</v>
      </c>
      <c r="E184" s="4">
        <v>1196</v>
      </c>
      <c r="F184" s="44"/>
      <c r="G184" s="4">
        <f t="shared" ref="G184" si="89">E184*0.7</f>
        <v>837.19999999999993</v>
      </c>
      <c r="I184" s="12"/>
      <c r="J184" s="4">
        <f t="shared" si="76"/>
        <v>837.19999999999993</v>
      </c>
      <c r="L184" s="12"/>
      <c r="M184" s="4">
        <f t="shared" si="68"/>
        <v>897</v>
      </c>
      <c r="O184" s="12"/>
      <c r="P184" s="4">
        <f>E184*0.8</f>
        <v>956.80000000000007</v>
      </c>
      <c r="Q184" s="4">
        <f t="shared" si="65"/>
        <v>609.96</v>
      </c>
      <c r="S184" s="12"/>
      <c r="T184" s="4">
        <v>503.4</v>
      </c>
      <c r="V184" s="12"/>
      <c r="W184" s="4">
        <f>E184*0.65</f>
        <v>777.4</v>
      </c>
      <c r="Y184" s="12"/>
      <c r="Z184" s="4">
        <f>E184*0.85</f>
        <v>1016.6</v>
      </c>
      <c r="AB184" s="12"/>
      <c r="AC184" s="4">
        <f>E184*0.75</f>
        <v>897</v>
      </c>
      <c r="AE184" s="12"/>
      <c r="AF184" s="4">
        <f>+E184*0.75</f>
        <v>897</v>
      </c>
      <c r="AH184" s="12"/>
      <c r="AI184" s="4">
        <f>+E184*0.75</f>
        <v>897</v>
      </c>
      <c r="AK184" s="12"/>
      <c r="AL184" s="4">
        <v>528.57000000000005</v>
      </c>
      <c r="AM184" s="4">
        <v>490.66</v>
      </c>
      <c r="AN184" s="4">
        <v>251.7</v>
      </c>
      <c r="AO184" s="12"/>
      <c r="AP184" s="4">
        <f>E184*0.58</f>
        <v>693.68</v>
      </c>
      <c r="AR184" s="12"/>
      <c r="AS184" s="4">
        <f>MIN(J184:AP184)</f>
        <v>251.7</v>
      </c>
      <c r="AT184" s="4">
        <f>MAX(J184:AQ184)</f>
        <v>1016.6</v>
      </c>
      <c r="AU184" s="12"/>
    </row>
    <row r="185" spans="1:49" x14ac:dyDescent="0.25">
      <c r="A185" s="3"/>
      <c r="C185" t="s">
        <v>41</v>
      </c>
      <c r="D185" s="3">
        <v>93308</v>
      </c>
      <c r="E185" s="4">
        <v>67</v>
      </c>
      <c r="F185" s="44"/>
      <c r="H185" s="4">
        <f>E185*0.7</f>
        <v>46.9</v>
      </c>
      <c r="I185" s="12"/>
      <c r="K185" s="4">
        <v>27.55</v>
      </c>
      <c r="L185" s="12"/>
      <c r="N185" s="4">
        <v>29.99</v>
      </c>
      <c r="O185" s="12"/>
      <c r="R185" s="4">
        <v>32.54</v>
      </c>
      <c r="S185" s="12"/>
      <c r="U185" s="4">
        <v>31.81</v>
      </c>
      <c r="V185" s="12"/>
      <c r="X185" s="4">
        <v>30.47</v>
      </c>
      <c r="Y185" s="12"/>
      <c r="AA185" s="4">
        <v>31.85</v>
      </c>
      <c r="AB185" s="12"/>
      <c r="AD185" s="4">
        <v>31.79</v>
      </c>
      <c r="AE185" s="12"/>
      <c r="AG185" s="4">
        <v>31.79</v>
      </c>
      <c r="AH185" s="12"/>
      <c r="AJ185" s="4">
        <v>31.79</v>
      </c>
      <c r="AK185" s="12"/>
      <c r="AM185" s="4">
        <v>35.04</v>
      </c>
      <c r="AN185" s="4">
        <v>25.21</v>
      </c>
      <c r="AO185" s="12"/>
      <c r="AQ185" s="4">
        <v>39.69</v>
      </c>
      <c r="AR185" s="12"/>
      <c r="AU185" s="12"/>
      <c r="AV185" s="4">
        <f>MIN(K185:AQ185)</f>
        <v>25.21</v>
      </c>
      <c r="AW185" s="4">
        <f>MAX(K185:AQ185)</f>
        <v>39.69</v>
      </c>
    </row>
    <row r="186" spans="1:49" x14ac:dyDescent="0.25">
      <c r="A186" s="3"/>
      <c r="B186" t="s">
        <v>163</v>
      </c>
      <c r="C186" t="s">
        <v>160</v>
      </c>
      <c r="D186" s="3">
        <v>93321</v>
      </c>
      <c r="E186" s="4">
        <v>100</v>
      </c>
      <c r="F186" s="44"/>
      <c r="G186" s="4">
        <f t="shared" ref="G186" si="90">E186*0.7</f>
        <v>70</v>
      </c>
      <c r="I186" s="12"/>
      <c r="J186" s="4">
        <f t="shared" si="76"/>
        <v>70</v>
      </c>
      <c r="L186" s="12"/>
      <c r="M186" s="4">
        <f t="shared" si="68"/>
        <v>75</v>
      </c>
      <c r="O186" s="12"/>
      <c r="P186" s="4">
        <f>E186*0.8</f>
        <v>80</v>
      </c>
      <c r="Q186" s="4">
        <f t="shared" si="65"/>
        <v>51</v>
      </c>
      <c r="S186" s="12"/>
      <c r="V186" s="12"/>
      <c r="W186" s="4">
        <f>E186*0.65</f>
        <v>65</v>
      </c>
      <c r="Y186" s="12"/>
      <c r="Z186" s="4">
        <f>E186*0.85</f>
        <v>85</v>
      </c>
      <c r="AB186" s="12"/>
      <c r="AC186" s="4">
        <f>E186*0.75</f>
        <v>75</v>
      </c>
      <c r="AE186" s="12"/>
      <c r="AF186" s="4">
        <f>+E186*0.75</f>
        <v>75</v>
      </c>
      <c r="AH186" s="12"/>
      <c r="AI186" s="4">
        <f>+E186*0.75</f>
        <v>75</v>
      </c>
      <c r="AK186" s="12"/>
      <c r="AO186" s="12"/>
      <c r="AP186" s="4">
        <f>E186*0.58</f>
        <v>57.999999999999993</v>
      </c>
      <c r="AR186" s="12"/>
      <c r="AS186" s="4">
        <f>MIN(J186:AP186)</f>
        <v>51</v>
      </c>
      <c r="AT186" s="4">
        <f>MAX(J186:AQ186)</f>
        <v>85</v>
      </c>
      <c r="AU186" s="12"/>
    </row>
    <row r="187" spans="1:49" x14ac:dyDescent="0.25">
      <c r="A187" s="3"/>
      <c r="C187" t="s">
        <v>41</v>
      </c>
      <c r="D187" s="3">
        <v>93321</v>
      </c>
      <c r="E187" s="4">
        <v>31</v>
      </c>
      <c r="F187" s="44"/>
      <c r="H187" s="4">
        <f>E187*0.7</f>
        <v>21.7</v>
      </c>
      <c r="I187" s="12"/>
      <c r="K187" s="4">
        <v>7.91</v>
      </c>
      <c r="L187" s="12"/>
      <c r="N187" s="4">
        <v>8.59</v>
      </c>
      <c r="O187" s="12"/>
      <c r="R187" s="4">
        <v>133.21</v>
      </c>
      <c r="S187" s="12"/>
      <c r="U187" s="4">
        <v>9.1300000000000008</v>
      </c>
      <c r="V187" s="12"/>
      <c r="X187" s="4">
        <v>8.74</v>
      </c>
      <c r="Y187" s="12"/>
      <c r="AA187" s="4">
        <v>9.1300000000000008</v>
      </c>
      <c r="AB187" s="12"/>
      <c r="AD187" s="4">
        <v>9.1199999999999992</v>
      </c>
      <c r="AE187" s="12"/>
      <c r="AG187" s="4">
        <v>9.1199999999999992</v>
      </c>
      <c r="AH187" s="12"/>
      <c r="AJ187" s="4">
        <v>9.1199999999999992</v>
      </c>
      <c r="AK187" s="12"/>
      <c r="AM187" s="4">
        <v>10.37</v>
      </c>
      <c r="AN187" s="4">
        <v>7.46</v>
      </c>
      <c r="AO187" s="12"/>
      <c r="AQ187" s="4">
        <v>11.37</v>
      </c>
      <c r="AR187" s="12"/>
      <c r="AU187" s="12"/>
      <c r="AV187" s="4">
        <f>MIN(K187:AQ187)</f>
        <v>7.46</v>
      </c>
      <c r="AW187" s="4">
        <f>MAX(K187:AQ187)</f>
        <v>133.21</v>
      </c>
    </row>
    <row r="188" spans="1:49" x14ac:dyDescent="0.25">
      <c r="A188" s="3" t="s">
        <v>39</v>
      </c>
      <c r="B188" s="1" t="s">
        <v>164</v>
      </c>
      <c r="F188" s="44"/>
      <c r="I188" s="12"/>
      <c r="L188" s="12"/>
      <c r="O188" s="12"/>
      <c r="S188" s="12"/>
      <c r="V188" s="12"/>
      <c r="Y188" s="12"/>
      <c r="AB188" s="12"/>
      <c r="AE188" s="12"/>
      <c r="AH188" s="12"/>
      <c r="AK188" s="12"/>
      <c r="AO188" s="12"/>
      <c r="AR188" s="12"/>
      <c r="AU188" s="12"/>
    </row>
    <row r="189" spans="1:49" x14ac:dyDescent="0.25">
      <c r="A189" s="3"/>
      <c r="B189" t="s">
        <v>165</v>
      </c>
      <c r="C189" t="s">
        <v>160</v>
      </c>
      <c r="D189" s="3">
        <v>93350</v>
      </c>
      <c r="E189" s="4">
        <v>2169</v>
      </c>
      <c r="F189" s="44"/>
      <c r="G189" s="4">
        <f t="shared" ref="G189" si="91">E189*0.7</f>
        <v>1518.3</v>
      </c>
      <c r="I189" s="12"/>
      <c r="J189" s="4">
        <f t="shared" ref="J189" si="92">E189*0.7</f>
        <v>1518.3</v>
      </c>
      <c r="L189" s="12"/>
      <c r="M189" s="4">
        <f t="shared" ref="M189" si="93">E189*0.75</f>
        <v>1626.75</v>
      </c>
      <c r="O189" s="12"/>
      <c r="P189" s="4">
        <f>E189*0.8</f>
        <v>1735.2</v>
      </c>
      <c r="Q189" s="4">
        <f t="shared" ref="Q189" si="94">+E189*0.51</f>
        <v>1106.19</v>
      </c>
      <c r="S189" s="12"/>
      <c r="T189" s="4">
        <v>1152.8</v>
      </c>
      <c r="V189" s="12"/>
      <c r="W189" s="4">
        <f>E189*0.65</f>
        <v>1409.8500000000001</v>
      </c>
      <c r="Y189" s="12"/>
      <c r="Z189" s="4">
        <f>E189*0.85</f>
        <v>1843.6499999999999</v>
      </c>
      <c r="AB189" s="12"/>
      <c r="AC189" s="4">
        <f>E189*0.75</f>
        <v>1626.75</v>
      </c>
      <c r="AE189" s="12"/>
      <c r="AF189" s="4">
        <f>+E189*0.75</f>
        <v>1626.75</v>
      </c>
      <c r="AH189" s="12"/>
      <c r="AI189" s="4">
        <f>+E189*0.75</f>
        <v>1626.75</v>
      </c>
      <c r="AK189" s="12"/>
      <c r="AL189" s="4">
        <v>1210.44</v>
      </c>
      <c r="AM189" s="4">
        <v>1119.5999999999999</v>
      </c>
      <c r="AN189" s="4">
        <v>576.4</v>
      </c>
      <c r="AO189" s="12"/>
      <c r="AP189" s="4">
        <f>E189*0.58</f>
        <v>1258.02</v>
      </c>
      <c r="AR189" s="12"/>
      <c r="AS189" s="4">
        <f>MIN(J189:AP189)</f>
        <v>576.4</v>
      </c>
      <c r="AT189" s="4">
        <f>MAX(J189:AQ189)</f>
        <v>1843.6499999999999</v>
      </c>
      <c r="AU189" s="12"/>
    </row>
    <row r="190" spans="1:49" x14ac:dyDescent="0.25">
      <c r="A190" s="3"/>
      <c r="C190" t="s">
        <v>41</v>
      </c>
      <c r="D190" s="3">
        <v>93350</v>
      </c>
      <c r="E190" s="4">
        <v>185</v>
      </c>
      <c r="F190" s="44"/>
      <c r="H190" s="4">
        <f>E190*0.7</f>
        <v>129.5</v>
      </c>
      <c r="I190" s="12"/>
      <c r="K190" s="4">
        <v>76.27</v>
      </c>
      <c r="L190" s="12"/>
      <c r="N190" s="4">
        <v>82.72</v>
      </c>
      <c r="O190" s="12"/>
      <c r="R190" s="4">
        <v>91.17</v>
      </c>
      <c r="S190" s="12"/>
      <c r="U190" s="4">
        <v>88.21</v>
      </c>
      <c r="V190" s="12"/>
      <c r="X190" s="4">
        <v>84.34</v>
      </c>
      <c r="Y190" s="12"/>
      <c r="AA190" s="4">
        <v>88.21</v>
      </c>
      <c r="AB190" s="12"/>
      <c r="AD190" s="4">
        <v>88.01</v>
      </c>
      <c r="AE190" s="12"/>
      <c r="AG190" s="4">
        <v>88.01</v>
      </c>
      <c r="AH190" s="12"/>
      <c r="AJ190" s="4">
        <v>88.01</v>
      </c>
      <c r="AK190" s="12"/>
      <c r="AM190" s="4">
        <v>95.7</v>
      </c>
      <c r="AN190" s="4">
        <v>68.849999999999994</v>
      </c>
      <c r="AO190" s="12"/>
      <c r="AQ190" s="4">
        <v>109.92</v>
      </c>
      <c r="AR190" s="12"/>
      <c r="AU190" s="12"/>
      <c r="AV190" s="4">
        <f>MIN(K190:AQ190)</f>
        <v>68.849999999999994</v>
      </c>
      <c r="AW190" s="4">
        <f>MAX(K190:AQ190)</f>
        <v>109.92</v>
      </c>
    </row>
    <row r="191" spans="1:49" x14ac:dyDescent="0.25">
      <c r="A191" s="3" t="s">
        <v>39</v>
      </c>
      <c r="B191" s="1" t="s">
        <v>166</v>
      </c>
      <c r="C191" t="s">
        <v>160</v>
      </c>
      <c r="D191" s="3">
        <v>93017</v>
      </c>
      <c r="E191" s="4">
        <v>1024</v>
      </c>
      <c r="F191" s="44"/>
      <c r="G191" s="4">
        <f t="shared" ref="G191" si="95">E191*0.7</f>
        <v>716.8</v>
      </c>
      <c r="I191" s="12"/>
      <c r="J191" s="4">
        <f t="shared" ref="J191" si="96">E191*0.7</f>
        <v>716.8</v>
      </c>
      <c r="L191" s="12"/>
      <c r="M191" s="4">
        <f t="shared" ref="M191" si="97">E191*0.75</f>
        <v>768</v>
      </c>
      <c r="O191" s="12"/>
      <c r="P191" s="4">
        <f>E191*0.8</f>
        <v>819.2</v>
      </c>
      <c r="Q191" s="4">
        <f t="shared" ref="Q191" si="98">+E191*0.51</f>
        <v>522.24</v>
      </c>
      <c r="S191" s="12"/>
      <c r="T191" s="4">
        <v>455.54</v>
      </c>
      <c r="V191" s="12"/>
      <c r="W191" s="4">
        <f>E191*0.65</f>
        <v>665.6</v>
      </c>
      <c r="Y191" s="12"/>
      <c r="Z191" s="4">
        <f>E191*0.85</f>
        <v>870.4</v>
      </c>
      <c r="AB191" s="12"/>
      <c r="AC191" s="4">
        <f>E191*0.75</f>
        <v>768</v>
      </c>
      <c r="AE191" s="12"/>
      <c r="AF191" s="4">
        <f>+E191*0.75</f>
        <v>768</v>
      </c>
      <c r="AH191" s="12"/>
      <c r="AI191" s="4">
        <f>+E191*0.75</f>
        <v>768</v>
      </c>
      <c r="AK191" s="12"/>
      <c r="AL191" s="4">
        <v>478.32</v>
      </c>
      <c r="AM191" s="4">
        <v>442.42</v>
      </c>
      <c r="AN191" s="4">
        <v>227.77</v>
      </c>
      <c r="AO191" s="12"/>
      <c r="AP191" s="4">
        <f>E191*0.58</f>
        <v>593.91999999999996</v>
      </c>
      <c r="AR191" s="12"/>
      <c r="AS191" s="4">
        <f>MIN(J191:AP191)</f>
        <v>227.77</v>
      </c>
      <c r="AT191" s="4">
        <f>MAX(J191:AQ191)</f>
        <v>870.4</v>
      </c>
      <c r="AU191" s="12"/>
    </row>
    <row r="192" spans="1:49" x14ac:dyDescent="0.25">
      <c r="A192" s="3"/>
      <c r="B192" t="s">
        <v>167</v>
      </c>
      <c r="C192" t="s">
        <v>41</v>
      </c>
      <c r="D192" s="3">
        <v>93018</v>
      </c>
      <c r="E192" s="4">
        <v>52</v>
      </c>
      <c r="F192" s="44"/>
      <c r="H192" s="4">
        <f t="shared" ref="H192:H193" si="99">E192*0.7</f>
        <v>36.4</v>
      </c>
      <c r="I192" s="12"/>
      <c r="K192" s="4">
        <v>15.86</v>
      </c>
      <c r="L192" s="12"/>
      <c r="N192" s="4">
        <v>16.850000000000001</v>
      </c>
      <c r="O192" s="12"/>
      <c r="R192" s="4">
        <v>18.23</v>
      </c>
      <c r="S192" s="12"/>
      <c r="U192" s="4">
        <v>17.899999999999999</v>
      </c>
      <c r="V192" s="12"/>
      <c r="X192" s="4">
        <v>17.54</v>
      </c>
      <c r="Y192" s="12"/>
      <c r="AA192" s="4">
        <v>17.899999999999999</v>
      </c>
      <c r="AB192" s="12"/>
      <c r="AD192" s="4">
        <v>18.309999999999999</v>
      </c>
      <c r="AE192" s="12"/>
      <c r="AG192" s="4">
        <f>+'[1]01_2021 UPDATE'!$AT$2961</f>
        <v>18.30542544</v>
      </c>
      <c r="AH192" s="12"/>
      <c r="AJ192" s="4">
        <f>+'[1]01_2021 UPDATE'!$AT$2961</f>
        <v>18.30542544</v>
      </c>
      <c r="AK192" s="12"/>
      <c r="AM192" s="4">
        <v>19.420000000000002</v>
      </c>
      <c r="AN192" s="4">
        <v>13.97</v>
      </c>
      <c r="AO192" s="12"/>
      <c r="AQ192" s="4">
        <v>22.3</v>
      </c>
      <c r="AR192" s="12"/>
      <c r="AU192" s="12"/>
      <c r="AV192" s="4">
        <f>MIN(K192:AQ192)</f>
        <v>13.97</v>
      </c>
      <c r="AW192" s="4">
        <f>MAX(K192:AQ192)</f>
        <v>22.3</v>
      </c>
    </row>
    <row r="193" spans="1:49" x14ac:dyDescent="0.25">
      <c r="A193" s="3"/>
      <c r="B193" t="s">
        <v>168</v>
      </c>
      <c r="C193" t="s">
        <v>41</v>
      </c>
      <c r="D193" s="3">
        <v>93016</v>
      </c>
      <c r="E193" s="4">
        <v>57</v>
      </c>
      <c r="F193" s="44"/>
      <c r="H193" s="4">
        <f t="shared" si="99"/>
        <v>39.9</v>
      </c>
      <c r="I193" s="12"/>
      <c r="K193" s="4">
        <v>23.77</v>
      </c>
      <c r="L193" s="12"/>
      <c r="N193" s="4">
        <v>25.54</v>
      </c>
      <c r="O193" s="12"/>
      <c r="R193" s="4">
        <v>27.74</v>
      </c>
      <c r="S193" s="12"/>
      <c r="U193" s="4">
        <v>27.12</v>
      </c>
      <c r="V193" s="12"/>
      <c r="X193" s="4">
        <v>26.29</v>
      </c>
      <c r="Y193" s="12"/>
      <c r="AA193" s="4">
        <v>27.12</v>
      </c>
      <c r="AB193" s="12"/>
      <c r="AD193" s="4">
        <v>27.43</v>
      </c>
      <c r="AE193" s="12"/>
      <c r="AG193" s="4">
        <v>27.43</v>
      </c>
      <c r="AH193" s="12"/>
      <c r="AJ193" s="4">
        <v>27.43</v>
      </c>
      <c r="AK193" s="12"/>
      <c r="AM193" s="4">
        <v>29.43</v>
      </c>
      <c r="AN193" s="4">
        <v>21.17</v>
      </c>
      <c r="AO193" s="12"/>
      <c r="AQ193" s="4">
        <v>33.799999999999997</v>
      </c>
      <c r="AR193" s="12"/>
      <c r="AU193" s="12"/>
      <c r="AV193" s="4">
        <f>MIN(K193:AQ193)</f>
        <v>21.17</v>
      </c>
      <c r="AW193" s="4">
        <f>MAX(K193:AQ193)</f>
        <v>33.799999999999997</v>
      </c>
    </row>
    <row r="194" spans="1:49" x14ac:dyDescent="0.25">
      <c r="A194" s="3" t="s">
        <v>39</v>
      </c>
      <c r="B194" s="1" t="s">
        <v>169</v>
      </c>
      <c r="C194" t="s">
        <v>49</v>
      </c>
      <c r="D194" s="3">
        <v>93005</v>
      </c>
      <c r="E194" s="4">
        <v>238</v>
      </c>
      <c r="F194" s="44"/>
      <c r="G194" s="4">
        <f t="shared" ref="G194" si="100">E194*0.7</f>
        <v>166.6</v>
      </c>
      <c r="I194" s="12"/>
      <c r="J194" s="4">
        <f t="shared" ref="J194" si="101">E194*0.7</f>
        <v>166.6</v>
      </c>
      <c r="L194" s="12"/>
      <c r="M194" s="4">
        <f t="shared" ref="M194" si="102">E194*0.75</f>
        <v>178.5</v>
      </c>
      <c r="O194" s="12"/>
      <c r="P194" s="4">
        <f>E194*0.8</f>
        <v>190.4</v>
      </c>
      <c r="Q194" s="4">
        <f t="shared" ref="Q194" si="103">+E194*0.51</f>
        <v>121.38</v>
      </c>
      <c r="S194" s="12"/>
      <c r="T194" s="4">
        <v>124.46</v>
      </c>
      <c r="V194" s="12"/>
      <c r="W194" s="4">
        <f>E194*0.65</f>
        <v>154.70000000000002</v>
      </c>
      <c r="Y194" s="12"/>
      <c r="Z194" s="4">
        <f>E194*0.85</f>
        <v>202.29999999999998</v>
      </c>
      <c r="AB194" s="12"/>
      <c r="AC194" s="4">
        <f>E194*0.75</f>
        <v>178.5</v>
      </c>
      <c r="AE194" s="12"/>
      <c r="AF194" s="4">
        <f>+E194*0.75</f>
        <v>178.5</v>
      </c>
      <c r="AH194" s="12"/>
      <c r="AI194" s="4">
        <f>+E194*0.75</f>
        <v>178.5</v>
      </c>
      <c r="AK194" s="12"/>
      <c r="AL194" s="4">
        <v>130.68</v>
      </c>
      <c r="AM194" s="4">
        <v>120.88</v>
      </c>
      <c r="AN194" s="4">
        <v>62.23</v>
      </c>
      <c r="AO194" s="12"/>
      <c r="AP194" s="4">
        <f>E194*0.58</f>
        <v>138.04</v>
      </c>
      <c r="AR194" s="12"/>
      <c r="AS194" s="4">
        <f>MIN(J194:AP194)</f>
        <v>62.23</v>
      </c>
      <c r="AT194" s="4">
        <f>MAX(J194:AQ194)</f>
        <v>202.29999999999998</v>
      </c>
      <c r="AU194" s="12"/>
    </row>
    <row r="195" spans="1:49" x14ac:dyDescent="0.25">
      <c r="A195" s="3"/>
      <c r="C195" t="s">
        <v>41</v>
      </c>
      <c r="D195" s="3">
        <v>93010</v>
      </c>
      <c r="E195" s="4">
        <v>39</v>
      </c>
      <c r="F195" s="44"/>
      <c r="H195" s="4">
        <f>E195*0.7</f>
        <v>27.299999999999997</v>
      </c>
      <c r="I195" s="12"/>
      <c r="K195" s="4">
        <v>9.0500000000000007</v>
      </c>
      <c r="L195" s="12"/>
      <c r="N195" s="4">
        <v>9.83</v>
      </c>
      <c r="O195" s="12"/>
      <c r="R195" s="4">
        <v>10.38</v>
      </c>
      <c r="S195" s="12"/>
      <c r="U195" s="4">
        <v>10.45</v>
      </c>
      <c r="V195" s="12"/>
      <c r="X195" s="4">
        <v>10</v>
      </c>
      <c r="Y195" s="12"/>
      <c r="AA195" s="4">
        <v>10.45</v>
      </c>
      <c r="AB195" s="12"/>
      <c r="AD195" s="4">
        <v>10.44</v>
      </c>
      <c r="AE195" s="12"/>
      <c r="AG195" s="4">
        <v>10.44</v>
      </c>
      <c r="AH195" s="12"/>
      <c r="AJ195" s="4">
        <v>10.44</v>
      </c>
      <c r="AK195" s="12"/>
      <c r="AM195" s="4">
        <v>11.81</v>
      </c>
      <c r="AN195" s="4">
        <v>8.49</v>
      </c>
      <c r="AO195" s="12"/>
      <c r="AQ195" s="4">
        <v>13.02</v>
      </c>
      <c r="AR195" s="12"/>
      <c r="AU195" s="12"/>
    </row>
    <row r="196" spans="1:49" x14ac:dyDescent="0.25">
      <c r="A196" s="3" t="s">
        <v>39</v>
      </c>
      <c r="B196" s="1" t="s">
        <v>170</v>
      </c>
      <c r="C196" t="s">
        <v>49</v>
      </c>
      <c r="D196" s="3">
        <v>93225</v>
      </c>
      <c r="E196" s="4">
        <v>421</v>
      </c>
      <c r="F196" s="44"/>
      <c r="G196" s="4">
        <f t="shared" ref="G196" si="104">E196*0.7</f>
        <v>294.7</v>
      </c>
      <c r="I196" s="12"/>
      <c r="J196" s="4">
        <f t="shared" ref="J196" si="105">E196*0.7</f>
        <v>294.7</v>
      </c>
      <c r="L196" s="12"/>
      <c r="M196" s="4">
        <f t="shared" ref="M196" si="106">E196*0.75</f>
        <v>315.75</v>
      </c>
      <c r="O196" s="12"/>
      <c r="P196" s="4">
        <f>E196*0.8</f>
        <v>336.8</v>
      </c>
      <c r="Q196" s="4">
        <f t="shared" ref="Q196" si="107">+E196*0.51</f>
        <v>214.71</v>
      </c>
      <c r="S196" s="12"/>
      <c r="T196" s="4">
        <v>280.7</v>
      </c>
      <c r="V196" s="12"/>
      <c r="W196" s="4">
        <f>E196*0.65</f>
        <v>273.65000000000003</v>
      </c>
      <c r="Y196" s="12"/>
      <c r="Z196" s="4">
        <f>E196*0.85</f>
        <v>357.84999999999997</v>
      </c>
      <c r="AB196" s="12"/>
      <c r="AC196" s="4">
        <f>E196*0.75</f>
        <v>315.75</v>
      </c>
      <c r="AE196" s="12"/>
      <c r="AF196" s="4">
        <f>+E196*0.75</f>
        <v>315.75</v>
      </c>
      <c r="AH196" s="12"/>
      <c r="AI196" s="4">
        <f>+E196*0.75</f>
        <v>315.75</v>
      </c>
      <c r="AK196" s="12"/>
      <c r="AL196" s="4">
        <v>294.74</v>
      </c>
      <c r="AM196" s="4">
        <v>272.62</v>
      </c>
      <c r="AN196" s="4">
        <v>140.35</v>
      </c>
      <c r="AO196" s="12"/>
      <c r="AP196" s="4">
        <f>E196*0.58</f>
        <v>244.17999999999998</v>
      </c>
      <c r="AR196" s="12"/>
      <c r="AS196" s="4">
        <f>MIN(J196:AP196)</f>
        <v>140.35</v>
      </c>
      <c r="AT196" s="4">
        <f>MAX(J196:AQ196)</f>
        <v>357.84999999999997</v>
      </c>
      <c r="AU196" s="12"/>
      <c r="AV196" s="4">
        <f>MIN(K196:AQ196)</f>
        <v>140.35</v>
      </c>
      <c r="AW196" s="4">
        <f>MAX(K196:AQ196)</f>
        <v>357.84999999999997</v>
      </c>
    </row>
    <row r="197" spans="1:49" x14ac:dyDescent="0.25">
      <c r="A197" s="3"/>
      <c r="C197" t="s">
        <v>41</v>
      </c>
      <c r="D197" s="3">
        <v>93227</v>
      </c>
      <c r="E197" s="4">
        <v>67</v>
      </c>
      <c r="F197" s="44"/>
      <c r="H197" s="4">
        <f>E197*0.7</f>
        <v>46.9</v>
      </c>
      <c r="I197" s="12"/>
      <c r="K197" s="4">
        <v>28.34</v>
      </c>
      <c r="L197" s="12"/>
      <c r="N197" s="4">
        <v>22.24</v>
      </c>
      <c r="O197" s="12"/>
      <c r="R197" s="4">
        <v>31.67</v>
      </c>
      <c r="S197" s="12"/>
      <c r="U197" s="4">
        <v>23.61</v>
      </c>
      <c r="V197" s="12"/>
      <c r="X197" s="4">
        <v>31.34</v>
      </c>
      <c r="Y197" s="12"/>
      <c r="AA197" s="4">
        <v>23.61</v>
      </c>
      <c r="AB197" s="12"/>
      <c r="AD197" s="4">
        <v>32.700000000000003</v>
      </c>
      <c r="AE197" s="12"/>
      <c r="AG197" s="4">
        <v>32.700000000000003</v>
      </c>
      <c r="AH197" s="12"/>
      <c r="AJ197" s="4">
        <v>32.700000000000003</v>
      </c>
      <c r="AK197" s="12"/>
      <c r="AM197" s="4">
        <v>25.13</v>
      </c>
      <c r="AN197" s="4">
        <v>18.079999999999998</v>
      </c>
      <c r="AO197" s="12"/>
      <c r="AQ197" s="4">
        <v>29.43</v>
      </c>
      <c r="AR197" s="12"/>
      <c r="AU197" s="12"/>
      <c r="AV197" s="4">
        <f>MIN(K197:AQ197)</f>
        <v>18.079999999999998</v>
      </c>
      <c r="AW197" s="4">
        <f>MAX(K197:AQ197)</f>
        <v>32.700000000000003</v>
      </c>
    </row>
    <row r="198" spans="1:49" x14ac:dyDescent="0.25">
      <c r="A198" s="3" t="s">
        <v>39</v>
      </c>
      <c r="B198" s="1" t="s">
        <v>171</v>
      </c>
      <c r="C198" t="s">
        <v>49</v>
      </c>
      <c r="D198" s="3">
        <v>31231</v>
      </c>
      <c r="E198" s="4">
        <v>473</v>
      </c>
      <c r="F198" s="44"/>
      <c r="G198" s="4">
        <f t="shared" ref="G198" si="108">E198*0.7</f>
        <v>331.09999999999997</v>
      </c>
      <c r="I198" s="12"/>
      <c r="J198" s="4">
        <f t="shared" ref="J198" si="109">E198*0.7</f>
        <v>331.09999999999997</v>
      </c>
      <c r="L198" s="12"/>
      <c r="M198" s="4">
        <f t="shared" ref="M198" si="110">E198*0.75</f>
        <v>354.75</v>
      </c>
      <c r="O198" s="12"/>
      <c r="P198" s="4">
        <f>E198*0.8</f>
        <v>378.40000000000003</v>
      </c>
      <c r="Q198" s="4">
        <f t="shared" ref="Q198" si="111">+E198*0.51</f>
        <v>241.23000000000002</v>
      </c>
      <c r="S198" s="12"/>
      <c r="T198" s="4">
        <v>3755.18</v>
      </c>
      <c r="V198" s="12"/>
      <c r="W198" s="4">
        <f>E198*0.65</f>
        <v>307.45</v>
      </c>
      <c r="Y198" s="12"/>
      <c r="Z198" s="4">
        <f>E198*0.85</f>
        <v>402.05</v>
      </c>
      <c r="AB198" s="12"/>
      <c r="AC198" s="4">
        <f>E198*0.75</f>
        <v>354.75</v>
      </c>
      <c r="AE198" s="12"/>
      <c r="AF198" s="4">
        <f>+E198*0.75</f>
        <v>354.75</v>
      </c>
      <c r="AH198" s="12"/>
      <c r="AI198" s="4">
        <f>+E198*0.75</f>
        <v>354.75</v>
      </c>
      <c r="AK198" s="12"/>
      <c r="AL198" s="4">
        <v>442.18</v>
      </c>
      <c r="AM198" s="4">
        <v>408.99</v>
      </c>
      <c r="AN198" s="4">
        <v>210.56</v>
      </c>
      <c r="AO198" s="12"/>
      <c r="AP198" s="4">
        <f>E198*0.58</f>
        <v>274.33999999999997</v>
      </c>
      <c r="AR198" s="12"/>
      <c r="AS198" s="4">
        <f>MIN(J198:AP198)</f>
        <v>210.56</v>
      </c>
      <c r="AT198" s="4">
        <f>MAX(J198:AQ198)</f>
        <v>3755.18</v>
      </c>
      <c r="AU198" s="12"/>
      <c r="AV198" s="4">
        <f>MIN(K198:AQ198)</f>
        <v>210.56</v>
      </c>
      <c r="AW198" s="4">
        <f>MAX(K198:AQ198)</f>
        <v>3755.18</v>
      </c>
    </row>
    <row r="199" spans="1:49" x14ac:dyDescent="0.25">
      <c r="A199" s="3"/>
      <c r="C199" t="s">
        <v>41</v>
      </c>
      <c r="D199" s="3">
        <v>31231</v>
      </c>
      <c r="E199" s="4">
        <v>165</v>
      </c>
      <c r="F199" s="44"/>
      <c r="H199" s="4">
        <f>E199*0.7</f>
        <v>115.49999999999999</v>
      </c>
      <c r="I199" s="12"/>
      <c r="K199" s="4">
        <v>75.17</v>
      </c>
      <c r="L199" s="12"/>
      <c r="N199" s="4">
        <v>78.63</v>
      </c>
      <c r="O199" s="12"/>
      <c r="R199" s="4">
        <v>89.56</v>
      </c>
      <c r="S199" s="12"/>
      <c r="U199" s="4">
        <v>83.86</v>
      </c>
      <c r="V199" s="12"/>
      <c r="X199" s="4">
        <v>75.83</v>
      </c>
      <c r="Y199" s="12"/>
      <c r="AA199" s="4">
        <v>88.36</v>
      </c>
      <c r="AB199" s="12"/>
      <c r="AD199" s="4">
        <v>79.13</v>
      </c>
      <c r="AE199" s="12"/>
      <c r="AG199" s="4">
        <v>79.13</v>
      </c>
      <c r="AH199" s="12"/>
      <c r="AJ199" s="4">
        <v>79.13</v>
      </c>
      <c r="AK199" s="12"/>
      <c r="AM199" s="4">
        <v>76.33</v>
      </c>
      <c r="AN199" s="4">
        <v>54.91</v>
      </c>
      <c r="AO199" s="12"/>
      <c r="AQ199" s="4">
        <v>99.98</v>
      </c>
      <c r="AR199" s="12"/>
      <c r="AU199" s="12"/>
    </row>
    <row r="200" spans="1:49" x14ac:dyDescent="0.25">
      <c r="A200" s="3" t="s">
        <v>39</v>
      </c>
      <c r="B200" s="1" t="s">
        <v>172</v>
      </c>
      <c r="C200" t="s">
        <v>49</v>
      </c>
      <c r="D200" s="3">
        <v>31575</v>
      </c>
      <c r="E200" s="4">
        <v>470</v>
      </c>
      <c r="F200" s="44"/>
      <c r="G200" s="4">
        <f t="shared" ref="G200" si="112">E200*0.7</f>
        <v>329</v>
      </c>
      <c r="I200" s="12"/>
      <c r="J200" s="4">
        <f t="shared" ref="J200" si="113">E200*0.7</f>
        <v>329</v>
      </c>
      <c r="L200" s="12"/>
      <c r="M200" s="4">
        <f t="shared" ref="M200" si="114">E200*0.75</f>
        <v>352.5</v>
      </c>
      <c r="O200" s="12"/>
      <c r="P200" s="4">
        <f>E200*0.8</f>
        <v>376</v>
      </c>
      <c r="Q200" s="4">
        <f t="shared" ref="Q200" si="115">+E200*0.51</f>
        <v>239.70000000000002</v>
      </c>
      <c r="S200" s="12"/>
      <c r="T200" s="4">
        <v>3755.18</v>
      </c>
      <c r="V200" s="12"/>
      <c r="W200" s="4">
        <f>E200*0.65</f>
        <v>305.5</v>
      </c>
      <c r="Y200" s="12"/>
      <c r="Z200" s="4">
        <f>E200*0.85</f>
        <v>399.5</v>
      </c>
      <c r="AB200" s="12"/>
      <c r="AC200" s="4">
        <f>E200*0.75</f>
        <v>352.5</v>
      </c>
      <c r="AE200" s="12"/>
      <c r="AF200" s="4">
        <f>+E200*0.75</f>
        <v>352.5</v>
      </c>
      <c r="AH200" s="12"/>
      <c r="AI200" s="4">
        <f>+E200*0.75</f>
        <v>352.5</v>
      </c>
      <c r="AK200" s="12"/>
      <c r="AL200" s="4">
        <v>442.18</v>
      </c>
      <c r="AM200" s="4">
        <v>408.99</v>
      </c>
      <c r="AN200" s="4">
        <v>210.56</v>
      </c>
      <c r="AO200" s="12"/>
      <c r="AP200" s="4">
        <f>E200*0.58</f>
        <v>272.59999999999997</v>
      </c>
      <c r="AR200" s="12"/>
      <c r="AS200" s="4">
        <f>MIN(J200:AP200)</f>
        <v>210.56</v>
      </c>
      <c r="AT200" s="4">
        <f>MAX(J200:AQ200)</f>
        <v>3755.18</v>
      </c>
      <c r="AU200" s="12"/>
    </row>
    <row r="201" spans="1:49" x14ac:dyDescent="0.25">
      <c r="A201" s="3"/>
      <c r="C201" t="s">
        <v>41</v>
      </c>
      <c r="D201" s="3">
        <v>31575</v>
      </c>
      <c r="E201" s="4">
        <v>232</v>
      </c>
      <c r="F201" s="44"/>
      <c r="H201" s="4">
        <f>E201*0.7</f>
        <v>162.39999999999998</v>
      </c>
      <c r="I201" s="12"/>
      <c r="K201" s="4">
        <v>78.84</v>
      </c>
      <c r="L201" s="12"/>
      <c r="N201" s="4">
        <v>53.5</v>
      </c>
      <c r="O201" s="12"/>
      <c r="R201" s="4">
        <v>89.99</v>
      </c>
      <c r="S201" s="12"/>
      <c r="U201" s="4">
        <v>90.34</v>
      </c>
      <c r="V201" s="12"/>
      <c r="X201" s="4">
        <v>79.53</v>
      </c>
      <c r="Y201" s="12"/>
      <c r="AA201" s="4">
        <v>90.34</v>
      </c>
      <c r="AB201" s="12"/>
      <c r="AD201" s="4">
        <v>82.99</v>
      </c>
      <c r="AE201" s="12"/>
      <c r="AG201" s="4">
        <v>82.99</v>
      </c>
      <c r="AH201" s="12"/>
      <c r="AJ201" s="4">
        <v>82.99</v>
      </c>
      <c r="AK201" s="12"/>
      <c r="AM201" s="4">
        <v>86.47</v>
      </c>
      <c r="AN201" s="4">
        <v>62.21</v>
      </c>
      <c r="AO201" s="12"/>
      <c r="AQ201" s="4">
        <v>107.72</v>
      </c>
      <c r="AR201" s="12"/>
      <c r="AU201" s="12"/>
      <c r="AV201" s="4">
        <f>MIN(K201:AQ201)</f>
        <v>53.5</v>
      </c>
      <c r="AW201" s="4">
        <f>MAX(K201:AQ201)</f>
        <v>107.72</v>
      </c>
    </row>
    <row r="202" spans="1:49" x14ac:dyDescent="0.25">
      <c r="A202" s="3" t="s">
        <v>39</v>
      </c>
      <c r="B202" s="1" t="s">
        <v>173</v>
      </c>
      <c r="C202" t="s">
        <v>49</v>
      </c>
      <c r="D202" s="3">
        <v>70486</v>
      </c>
      <c r="E202" s="4">
        <v>1619</v>
      </c>
      <c r="F202" s="44"/>
      <c r="G202" s="4">
        <f t="shared" ref="G202" si="116">E202*0.7</f>
        <v>1133.3</v>
      </c>
      <c r="I202" s="12"/>
      <c r="J202" s="4">
        <f t="shared" ref="J202:J206" si="117">E202*0.7</f>
        <v>1133.3</v>
      </c>
      <c r="L202" s="12"/>
      <c r="M202" s="4">
        <f t="shared" ref="M202" si="118">E202*0.75</f>
        <v>1214.25</v>
      </c>
      <c r="O202" s="12"/>
      <c r="P202" s="4">
        <f>E202*0.8</f>
        <v>1295.2</v>
      </c>
      <c r="Q202" s="4">
        <f t="shared" ref="Q202" si="119">+E202*0.51</f>
        <v>825.69</v>
      </c>
      <c r="S202" s="12"/>
      <c r="T202" s="4">
        <v>370.06</v>
      </c>
      <c r="V202" s="12"/>
      <c r="W202" s="4">
        <v>1200</v>
      </c>
      <c r="Y202" s="12"/>
      <c r="Z202" s="4">
        <v>1195</v>
      </c>
      <c r="AB202" s="12"/>
      <c r="AC202" s="4">
        <f>E202*0.75</f>
        <v>1214.25</v>
      </c>
      <c r="AE202" s="12"/>
      <c r="AF202" s="4">
        <f>+E202*0.75</f>
        <v>1214.25</v>
      </c>
      <c r="AH202" s="12"/>
      <c r="AI202" s="4">
        <f>+E202*0.75</f>
        <v>1214.25</v>
      </c>
      <c r="AK202" s="12"/>
      <c r="AL202" s="4">
        <v>231.59</v>
      </c>
      <c r="AM202" s="4">
        <v>214.21</v>
      </c>
      <c r="AN202" s="4">
        <v>110.28</v>
      </c>
      <c r="AO202" s="12"/>
      <c r="AP202" s="4">
        <f>E202*0.58</f>
        <v>939.02</v>
      </c>
      <c r="AR202" s="12"/>
      <c r="AS202" s="4">
        <f>MIN(J202:AP202)</f>
        <v>110.28</v>
      </c>
      <c r="AT202" s="4">
        <f>MAX(J202:AQ202)</f>
        <v>1295.2</v>
      </c>
      <c r="AU202" s="12"/>
    </row>
    <row r="203" spans="1:49" x14ac:dyDescent="0.25">
      <c r="A203" s="3"/>
      <c r="C203" t="s">
        <v>41</v>
      </c>
      <c r="D203" s="3">
        <v>70486</v>
      </c>
      <c r="E203" s="4">
        <v>134</v>
      </c>
      <c r="F203" s="44"/>
      <c r="H203" s="4">
        <f>E203*0.7</f>
        <v>93.8</v>
      </c>
      <c r="I203" s="12"/>
      <c r="K203" s="4">
        <v>45.12</v>
      </c>
      <c r="L203" s="12"/>
      <c r="N203" s="4">
        <v>49.69</v>
      </c>
      <c r="O203" s="12"/>
      <c r="R203" s="4">
        <v>52.91</v>
      </c>
      <c r="S203" s="12"/>
      <c r="U203" s="4">
        <v>52.34</v>
      </c>
      <c r="V203" s="12"/>
      <c r="X203" s="4">
        <v>50.88</v>
      </c>
      <c r="Y203" s="12"/>
      <c r="AA203" s="4">
        <v>52.34</v>
      </c>
      <c r="AB203" s="12"/>
      <c r="AD203" s="4">
        <v>53.09</v>
      </c>
      <c r="AE203" s="12"/>
      <c r="AG203" s="4">
        <v>53.09</v>
      </c>
      <c r="AH203" s="12"/>
      <c r="AJ203" s="4">
        <v>53.09</v>
      </c>
      <c r="AK203" s="12"/>
      <c r="AM203" s="4">
        <v>56.12</v>
      </c>
      <c r="AN203" s="4">
        <v>40.380000000000003</v>
      </c>
      <c r="AO203" s="12"/>
      <c r="AQ203" s="4">
        <v>65.22</v>
      </c>
      <c r="AR203" s="12"/>
      <c r="AU203" s="12"/>
      <c r="AV203" s="4">
        <f>MIN(K203:AQ203)</f>
        <v>40.380000000000003</v>
      </c>
      <c r="AW203" s="4">
        <f>MAX(K203:AQ203)</f>
        <v>65.22</v>
      </c>
    </row>
    <row r="204" spans="1:49" x14ac:dyDescent="0.25">
      <c r="A204" s="3" t="s">
        <v>39</v>
      </c>
      <c r="B204" s="1" t="s">
        <v>174</v>
      </c>
      <c r="C204" t="s">
        <v>49</v>
      </c>
      <c r="D204" s="3">
        <v>71046</v>
      </c>
      <c r="E204" s="4">
        <v>273</v>
      </c>
      <c r="F204" s="44"/>
      <c r="G204" s="4">
        <f t="shared" ref="G204" si="120">E204*0.7</f>
        <v>191.1</v>
      </c>
      <c r="I204" s="12"/>
      <c r="J204" s="4">
        <f t="shared" si="117"/>
        <v>191.1</v>
      </c>
      <c r="L204" s="12"/>
      <c r="M204" s="4">
        <f t="shared" ref="M204:M206" si="121">E204*0.75</f>
        <v>204.75</v>
      </c>
      <c r="O204" s="12"/>
      <c r="P204" s="4">
        <f>E204*0.8</f>
        <v>218.4</v>
      </c>
      <c r="Q204" s="4">
        <f t="shared" ref="Q204" si="122">+E204*0.51</f>
        <v>139.22999999999999</v>
      </c>
      <c r="S204" s="12"/>
      <c r="T204" s="4">
        <v>183.6</v>
      </c>
      <c r="V204" s="12"/>
      <c r="W204" s="4">
        <f>E204*0.65</f>
        <v>177.45000000000002</v>
      </c>
      <c r="Y204" s="12"/>
      <c r="Z204" s="4">
        <f>E204*0.85</f>
        <v>232.04999999999998</v>
      </c>
      <c r="AB204" s="12"/>
      <c r="AC204" s="4">
        <f>E204*0.75</f>
        <v>204.75</v>
      </c>
      <c r="AE204" s="12"/>
      <c r="AF204" s="4">
        <f>+E204*0.75</f>
        <v>204.75</v>
      </c>
      <c r="AH204" s="12"/>
      <c r="AI204" s="4">
        <f>+E204*0.75</f>
        <v>204.75</v>
      </c>
      <c r="AK204" s="12"/>
      <c r="AL204" s="4">
        <v>192.78</v>
      </c>
      <c r="AM204" s="4">
        <v>178.31</v>
      </c>
      <c r="AN204" s="4">
        <v>91.8</v>
      </c>
      <c r="AO204" s="12"/>
      <c r="AP204" s="4">
        <f>E204*0.58</f>
        <v>158.33999999999997</v>
      </c>
      <c r="AR204" s="12"/>
      <c r="AS204" s="4">
        <f>MIN(J204:AP204)</f>
        <v>91.8</v>
      </c>
      <c r="AT204" s="4">
        <f>MAX(J204:AQ204)</f>
        <v>232.04999999999998</v>
      </c>
      <c r="AU204" s="12"/>
    </row>
    <row r="205" spans="1:49" x14ac:dyDescent="0.25">
      <c r="A205" s="3"/>
      <c r="C205" t="s">
        <v>41</v>
      </c>
      <c r="D205" s="3">
        <v>71046</v>
      </c>
      <c r="E205" s="4">
        <v>26</v>
      </c>
      <c r="F205" s="44"/>
      <c r="H205" s="4">
        <f>E205*0.7</f>
        <v>18.2</v>
      </c>
      <c r="I205" s="12"/>
      <c r="K205" s="4">
        <v>11.14</v>
      </c>
      <c r="L205" s="12"/>
      <c r="N205" s="4">
        <v>12.73</v>
      </c>
      <c r="O205" s="12"/>
      <c r="R205" s="4">
        <v>10.51</v>
      </c>
      <c r="S205" s="12"/>
      <c r="U205" s="4">
        <v>13.52</v>
      </c>
      <c r="V205" s="12"/>
      <c r="X205" s="4">
        <v>12.94</v>
      </c>
      <c r="Y205" s="12"/>
      <c r="AA205" s="4">
        <v>13.52</v>
      </c>
      <c r="AB205" s="12"/>
      <c r="AD205" s="4">
        <v>13.5</v>
      </c>
      <c r="AE205" s="12"/>
      <c r="AG205" s="4">
        <v>13.5</v>
      </c>
      <c r="AH205" s="12"/>
      <c r="AJ205" s="4">
        <v>13.5</v>
      </c>
      <c r="AK205" s="12"/>
      <c r="AM205" s="4">
        <v>14.18</v>
      </c>
      <c r="AN205" s="4">
        <v>10.199999999999999</v>
      </c>
      <c r="AO205" s="12"/>
      <c r="AQ205" s="4">
        <v>16.850000000000001</v>
      </c>
      <c r="AR205" s="12"/>
      <c r="AU205" s="12"/>
      <c r="AV205" s="4">
        <f>MIN(K205:AQ205)</f>
        <v>10.199999999999999</v>
      </c>
      <c r="AW205" s="4">
        <f>MAX(K205:AQ205)</f>
        <v>16.850000000000001</v>
      </c>
    </row>
    <row r="206" spans="1:49" x14ac:dyDescent="0.25">
      <c r="A206" s="3" t="s">
        <v>39</v>
      </c>
      <c r="B206" s="1" t="s">
        <v>175</v>
      </c>
      <c r="C206" t="s">
        <v>49</v>
      </c>
      <c r="D206" s="3">
        <v>71250</v>
      </c>
      <c r="E206" s="4">
        <v>2049</v>
      </c>
      <c r="F206" s="44"/>
      <c r="G206" s="4">
        <f t="shared" ref="G206" si="123">E206*0.7</f>
        <v>1434.3</v>
      </c>
      <c r="I206" s="12"/>
      <c r="J206" s="4">
        <f t="shared" si="117"/>
        <v>1434.3</v>
      </c>
      <c r="L206" s="12"/>
      <c r="M206" s="4">
        <f t="shared" si="121"/>
        <v>1536.75</v>
      </c>
      <c r="O206" s="12"/>
      <c r="P206" s="4">
        <f>E206*0.8</f>
        <v>1639.2</v>
      </c>
      <c r="Q206" s="4">
        <f t="shared" ref="Q206" si="124">+E206*0.51</f>
        <v>1044.99</v>
      </c>
      <c r="S206" s="12"/>
      <c r="T206" s="4">
        <v>370.06</v>
      </c>
      <c r="V206" s="12"/>
      <c r="W206" s="4">
        <v>1200</v>
      </c>
      <c r="Y206" s="12"/>
      <c r="Z206" s="4">
        <v>1195</v>
      </c>
      <c r="AB206" s="12"/>
      <c r="AC206" s="4">
        <f>E206*0.75</f>
        <v>1536.75</v>
      </c>
      <c r="AE206" s="12"/>
      <c r="AF206" s="4">
        <f>+E206*0.75</f>
        <v>1536.75</v>
      </c>
      <c r="AH206" s="12"/>
      <c r="AI206" s="4">
        <f>+E206*0.75</f>
        <v>1536.75</v>
      </c>
      <c r="AK206" s="12"/>
      <c r="AL206" s="4">
        <v>231.59</v>
      </c>
      <c r="AM206" s="4">
        <v>214.21</v>
      </c>
      <c r="AN206" s="4">
        <v>110.28</v>
      </c>
      <c r="AO206" s="12"/>
      <c r="AP206" s="4">
        <f>E206*0.58</f>
        <v>1188.4199999999998</v>
      </c>
      <c r="AR206" s="12"/>
      <c r="AS206" s="4">
        <f>MIN(J206:AP206)</f>
        <v>110.28</v>
      </c>
      <c r="AT206" s="4">
        <f>MAX(J206:AQ206)</f>
        <v>1639.2</v>
      </c>
      <c r="AU206" s="12"/>
    </row>
    <row r="207" spans="1:49" x14ac:dyDescent="0.25">
      <c r="A207" s="3"/>
      <c r="C207" t="s">
        <v>41</v>
      </c>
      <c r="D207" s="3">
        <v>71250</v>
      </c>
      <c r="E207" s="4">
        <v>136</v>
      </c>
      <c r="F207" s="44"/>
      <c r="H207" s="4">
        <f>E207*0.7</f>
        <v>95.199999999999989</v>
      </c>
      <c r="I207" s="12"/>
      <c r="K207" s="4">
        <v>60.72</v>
      </c>
      <c r="L207" s="12"/>
      <c r="N207" s="4">
        <v>62.72</v>
      </c>
      <c r="O207" s="12"/>
      <c r="R207" s="4">
        <v>53.93</v>
      </c>
      <c r="S207" s="12"/>
      <c r="U207" s="4">
        <v>66.2</v>
      </c>
      <c r="V207" s="12"/>
      <c r="X207" s="4">
        <v>68.459999999999994</v>
      </c>
      <c r="Y207" s="12"/>
      <c r="AA207" s="4">
        <v>66.2</v>
      </c>
      <c r="AB207" s="12"/>
      <c r="AD207" s="4">
        <v>71.430000000000007</v>
      </c>
      <c r="AE207" s="12"/>
      <c r="AG207" s="4">
        <v>71.430000000000007</v>
      </c>
      <c r="AH207" s="12"/>
      <c r="AJ207" s="4">
        <v>71.430000000000007</v>
      </c>
      <c r="AK207" s="12"/>
      <c r="AM207" s="4">
        <v>69.78</v>
      </c>
      <c r="AN207" s="4">
        <v>50.2</v>
      </c>
      <c r="AO207" s="12"/>
      <c r="AQ207" s="4">
        <v>82.49</v>
      </c>
      <c r="AR207" s="12"/>
      <c r="AU207" s="12"/>
      <c r="AV207" s="4">
        <f>MIN(K207:AQ207)</f>
        <v>50.2</v>
      </c>
      <c r="AW207" s="4">
        <f>MAX(K207:AQ207)</f>
        <v>82.49</v>
      </c>
    </row>
    <row r="208" spans="1:49" x14ac:dyDescent="0.25">
      <c r="A208" s="3" t="s">
        <v>39</v>
      </c>
      <c r="B208" s="1" t="s">
        <v>176</v>
      </c>
      <c r="F208" s="44"/>
      <c r="I208" s="12"/>
      <c r="L208" s="12"/>
      <c r="O208" s="12"/>
      <c r="S208" s="12"/>
      <c r="V208" s="12"/>
      <c r="Y208" s="12"/>
      <c r="AB208" s="12"/>
      <c r="AE208" s="12"/>
      <c r="AH208" s="12"/>
      <c r="AK208" s="12"/>
      <c r="AO208" s="12"/>
      <c r="AR208" s="12"/>
      <c r="AU208" s="12"/>
    </row>
    <row r="209" spans="1:49" x14ac:dyDescent="0.25">
      <c r="A209" s="3"/>
      <c r="B209" t="s">
        <v>414</v>
      </c>
      <c r="C209" t="s">
        <v>49</v>
      </c>
      <c r="D209" s="3" t="s">
        <v>177</v>
      </c>
      <c r="E209" s="48">
        <v>365.96</v>
      </c>
      <c r="F209" s="44"/>
      <c r="G209" s="4">
        <f>E209*0.7</f>
        <v>256.17199999999997</v>
      </c>
      <c r="I209" s="12"/>
      <c r="J209" s="4">
        <f t="shared" ref="J209:J210" si="125">E209*0.7</f>
        <v>256.17199999999997</v>
      </c>
      <c r="L209" s="12"/>
      <c r="M209" s="4">
        <f t="shared" ref="M209:M210" si="126">E209*0.75</f>
        <v>274.46999999999997</v>
      </c>
      <c r="O209" s="12"/>
      <c r="P209" s="4">
        <f>E209*0.8</f>
        <v>292.76799999999997</v>
      </c>
      <c r="Q209" s="4">
        <f t="shared" ref="Q209:Q210" si="127">+E209*0.51</f>
        <v>186.6396</v>
      </c>
      <c r="S209" s="12"/>
      <c r="T209" s="4">
        <v>365.96</v>
      </c>
      <c r="V209" s="12"/>
      <c r="W209" s="4">
        <f>E209*0.65</f>
        <v>237.874</v>
      </c>
      <c r="Y209" s="12"/>
      <c r="Z209" s="4">
        <f>E209*0.85</f>
        <v>311.06599999999997</v>
      </c>
      <c r="AB209" s="12"/>
      <c r="AC209" s="4">
        <f>E209*0.75</f>
        <v>274.46999999999997</v>
      </c>
      <c r="AE209" s="12"/>
      <c r="AF209" s="4">
        <f t="shared" ref="AF209:AF210" si="128">+E209*0.75</f>
        <v>274.46999999999997</v>
      </c>
      <c r="AH209" s="12"/>
      <c r="AI209" s="4">
        <f t="shared" ref="AI209:AI210" si="129">+E209*0.75</f>
        <v>274.46999999999997</v>
      </c>
      <c r="AK209" s="12"/>
      <c r="AL209" s="4">
        <v>356.87</v>
      </c>
      <c r="AM209" s="4">
        <v>330.09</v>
      </c>
      <c r="AN209" s="4">
        <v>169.94</v>
      </c>
      <c r="AO209" s="12"/>
      <c r="AP209" s="4">
        <f>E209*0.58</f>
        <v>212.25679999999997</v>
      </c>
      <c r="AR209" s="12"/>
      <c r="AS209" s="4">
        <f>MIN(J209:AP209)</f>
        <v>169.94</v>
      </c>
      <c r="AT209" s="4">
        <f>MAX(J209:AQ209)</f>
        <v>365.96</v>
      </c>
      <c r="AU209" s="12"/>
    </row>
    <row r="210" spans="1:49" x14ac:dyDescent="0.25">
      <c r="A210" s="3"/>
      <c r="B210" t="s">
        <v>178</v>
      </c>
      <c r="C210" t="s">
        <v>49</v>
      </c>
      <c r="D210" s="3">
        <v>96372</v>
      </c>
      <c r="E210" s="4">
        <v>177</v>
      </c>
      <c r="F210" s="44"/>
      <c r="G210" s="4">
        <f t="shared" ref="G210" si="130">E210*0.7</f>
        <v>123.89999999999999</v>
      </c>
      <c r="I210" s="12"/>
      <c r="J210" s="4">
        <f t="shared" si="125"/>
        <v>123.89999999999999</v>
      </c>
      <c r="L210" s="12"/>
      <c r="M210" s="4">
        <f t="shared" si="126"/>
        <v>132.75</v>
      </c>
      <c r="O210" s="12"/>
      <c r="P210" s="4">
        <f>E210*0.8</f>
        <v>141.6</v>
      </c>
      <c r="Q210" s="4">
        <f t="shared" si="127"/>
        <v>90.27</v>
      </c>
      <c r="S210" s="12"/>
      <c r="T210" s="4">
        <v>151.9</v>
      </c>
      <c r="V210" s="12"/>
      <c r="W210" s="4">
        <f>E210*0.65</f>
        <v>115.05</v>
      </c>
      <c r="Y210" s="12"/>
      <c r="Z210" s="4">
        <f>E210*0.85</f>
        <v>150.44999999999999</v>
      </c>
      <c r="AB210" s="12"/>
      <c r="AC210" s="4">
        <f>E210*0.75</f>
        <v>132.75</v>
      </c>
      <c r="AE210" s="12"/>
      <c r="AF210" s="4">
        <f t="shared" si="128"/>
        <v>132.75</v>
      </c>
      <c r="AH210" s="12"/>
      <c r="AI210" s="4">
        <f t="shared" si="129"/>
        <v>132.75</v>
      </c>
      <c r="AK210" s="12"/>
      <c r="AL210" s="4">
        <v>159.5</v>
      </c>
      <c r="AM210" s="4">
        <v>147.53</v>
      </c>
      <c r="AN210" s="4">
        <v>75.95</v>
      </c>
      <c r="AO210" s="12"/>
      <c r="AP210" s="4">
        <f>E210*0.58</f>
        <v>102.66</v>
      </c>
      <c r="AR210" s="12"/>
      <c r="AS210" s="4">
        <f>MIN(J210:AP210)</f>
        <v>75.95</v>
      </c>
      <c r="AT210" s="4">
        <f>MAX(J210:AQ210)</f>
        <v>159.5</v>
      </c>
      <c r="AU210" s="12"/>
    </row>
    <row r="211" spans="1:49" x14ac:dyDescent="0.25">
      <c r="A211" s="7" t="s">
        <v>39</v>
      </c>
      <c r="B211" s="1" t="s">
        <v>179</v>
      </c>
      <c r="F211" s="44"/>
      <c r="I211" s="12"/>
      <c r="L211" s="12"/>
      <c r="O211" s="12"/>
      <c r="S211" s="12"/>
      <c r="V211" s="12"/>
      <c r="Y211" s="12"/>
      <c r="AB211" s="12"/>
      <c r="AE211" s="12"/>
      <c r="AH211" s="12"/>
      <c r="AK211" s="12"/>
      <c r="AO211" s="12"/>
      <c r="AR211" s="12"/>
      <c r="AU211" s="12"/>
    </row>
    <row r="212" spans="1:49" x14ac:dyDescent="0.25">
      <c r="A212" s="3"/>
      <c r="B212" t="s">
        <v>415</v>
      </c>
      <c r="C212" t="s">
        <v>49</v>
      </c>
      <c r="D212" s="3" t="s">
        <v>180</v>
      </c>
      <c r="E212" s="4">
        <v>71.75</v>
      </c>
      <c r="F212" s="44"/>
      <c r="G212" s="4">
        <f>E212*0.7</f>
        <v>50.224999999999994</v>
      </c>
      <c r="I212" s="12"/>
      <c r="J212" s="4">
        <f t="shared" ref="J212:J214" si="131">E212*0.7</f>
        <v>50.224999999999994</v>
      </c>
      <c r="L212" s="12"/>
      <c r="M212" s="4">
        <f t="shared" ref="M212:M214" si="132">E212*0.75</f>
        <v>53.8125</v>
      </c>
      <c r="O212" s="12"/>
      <c r="P212" s="4">
        <f>E212*0.8</f>
        <v>57.400000000000006</v>
      </c>
      <c r="Q212" s="4">
        <f t="shared" ref="Q212:Q214" si="133">+E212*0.51</f>
        <v>36.592500000000001</v>
      </c>
      <c r="S212" s="12"/>
      <c r="T212" s="4">
        <v>71.75</v>
      </c>
      <c r="V212" s="12"/>
      <c r="W212" s="4">
        <f>E212*0.65</f>
        <v>46.637500000000003</v>
      </c>
      <c r="Y212" s="12"/>
      <c r="Z212" s="4">
        <f>E212*0.85</f>
        <v>60.987499999999997</v>
      </c>
      <c r="AB212" s="12"/>
      <c r="AC212" s="4">
        <f>E212*0.75</f>
        <v>53.8125</v>
      </c>
      <c r="AE212" s="12"/>
      <c r="AF212" s="4">
        <f t="shared" ref="AF212:AF213" si="134">+E212*0.75</f>
        <v>53.8125</v>
      </c>
      <c r="AH212" s="12"/>
      <c r="AI212" s="4">
        <f t="shared" ref="AI212:AI214" si="135">+E212*0.75</f>
        <v>53.8125</v>
      </c>
      <c r="AK212" s="12"/>
      <c r="AL212" s="4">
        <v>67.81</v>
      </c>
      <c r="AM212" s="4">
        <v>62.72</v>
      </c>
      <c r="AN212" s="4">
        <v>32.29</v>
      </c>
      <c r="AO212" s="12"/>
      <c r="AP212" s="4">
        <f>E212*0.58</f>
        <v>41.614999999999995</v>
      </c>
      <c r="AR212" s="12"/>
      <c r="AS212" s="4">
        <f>MIN(J212:AP212)</f>
        <v>32.29</v>
      </c>
      <c r="AT212" s="4">
        <f>MAX(J212:AQ212)</f>
        <v>71.75</v>
      </c>
      <c r="AU212" s="12"/>
    </row>
    <row r="213" spans="1:49" x14ac:dyDescent="0.25">
      <c r="A213" s="3"/>
      <c r="B213" t="s">
        <v>178</v>
      </c>
      <c r="C213" t="s">
        <v>49</v>
      </c>
      <c r="D213" s="3">
        <v>96372</v>
      </c>
      <c r="E213" s="4">
        <v>177</v>
      </c>
      <c r="F213" s="44"/>
      <c r="G213" s="4">
        <f t="shared" ref="G213:G214" si="136">E213*0.7</f>
        <v>123.89999999999999</v>
      </c>
      <c r="I213" s="12"/>
      <c r="J213" s="4">
        <f t="shared" si="131"/>
        <v>123.89999999999999</v>
      </c>
      <c r="L213" s="12"/>
      <c r="M213" s="4">
        <f t="shared" si="132"/>
        <v>132.75</v>
      </c>
      <c r="O213" s="12"/>
      <c r="P213" s="4">
        <f>E213*0.8</f>
        <v>141.6</v>
      </c>
      <c r="Q213" s="4">
        <f t="shared" si="133"/>
        <v>90.27</v>
      </c>
      <c r="S213" s="12"/>
      <c r="T213" s="4">
        <v>151.9</v>
      </c>
      <c r="V213" s="12"/>
      <c r="W213" s="4">
        <f>E213*0.65</f>
        <v>115.05</v>
      </c>
      <c r="Y213" s="12"/>
      <c r="Z213" s="4">
        <f>E213*0.85</f>
        <v>150.44999999999999</v>
      </c>
      <c r="AB213" s="12"/>
      <c r="AC213" s="4">
        <f>E213*0.75</f>
        <v>132.75</v>
      </c>
      <c r="AE213" s="12"/>
      <c r="AF213" s="4">
        <f t="shared" si="134"/>
        <v>132.75</v>
      </c>
      <c r="AH213" s="12"/>
      <c r="AI213" s="4">
        <f t="shared" si="135"/>
        <v>132.75</v>
      </c>
      <c r="AK213" s="12"/>
      <c r="AL213" s="4">
        <v>159.5</v>
      </c>
      <c r="AM213" s="4">
        <v>147.53</v>
      </c>
      <c r="AN213" s="4">
        <v>75.95</v>
      </c>
      <c r="AO213" s="12"/>
      <c r="AP213" s="4">
        <f>E213*0.58</f>
        <v>102.66</v>
      </c>
      <c r="AR213" s="12"/>
      <c r="AS213" s="4">
        <f>MIN(J213:AP213)</f>
        <v>75.95</v>
      </c>
      <c r="AT213" s="4">
        <f>MAX(J213:AQ213)</f>
        <v>159.5</v>
      </c>
      <c r="AU213" s="12"/>
    </row>
    <row r="214" spans="1:49" ht="30" x14ac:dyDescent="0.25">
      <c r="A214" s="3" t="s">
        <v>39</v>
      </c>
      <c r="B214" s="62" t="s">
        <v>181</v>
      </c>
      <c r="C214" t="s">
        <v>49</v>
      </c>
      <c r="D214" s="63">
        <v>20610</v>
      </c>
      <c r="E214" s="64">
        <v>714</v>
      </c>
      <c r="F214" s="44"/>
      <c r="G214" s="4">
        <f t="shared" si="136"/>
        <v>499.79999999999995</v>
      </c>
      <c r="I214" s="12"/>
      <c r="J214" s="4">
        <f t="shared" si="131"/>
        <v>499.79999999999995</v>
      </c>
      <c r="L214" s="12"/>
      <c r="M214" s="4">
        <f t="shared" si="132"/>
        <v>535.5</v>
      </c>
      <c r="O214" s="12"/>
      <c r="P214" s="4">
        <f>E214*0.8</f>
        <v>571.20000000000005</v>
      </c>
      <c r="Q214" s="4">
        <f t="shared" si="133"/>
        <v>364.14</v>
      </c>
      <c r="S214" s="12"/>
      <c r="T214" s="4">
        <v>647.6</v>
      </c>
      <c r="V214" s="12"/>
      <c r="W214" s="4">
        <f>E214*0.65</f>
        <v>464.1</v>
      </c>
      <c r="Y214" s="12"/>
      <c r="Z214" s="4">
        <f>E214*0.85</f>
        <v>606.9</v>
      </c>
      <c r="AB214" s="12"/>
      <c r="AC214" s="4">
        <f>E214*0.75</f>
        <v>535.5</v>
      </c>
      <c r="AE214" s="12"/>
      <c r="AF214" s="4">
        <f>+E214*0.75</f>
        <v>535.5</v>
      </c>
      <c r="AH214" s="12"/>
      <c r="AI214" s="4">
        <f t="shared" si="135"/>
        <v>535.5</v>
      </c>
      <c r="AK214" s="12"/>
      <c r="AL214" s="4">
        <v>679.98</v>
      </c>
      <c r="AM214" s="4">
        <v>628.95000000000005</v>
      </c>
      <c r="AN214" s="4">
        <v>323.8</v>
      </c>
      <c r="AO214" s="12"/>
      <c r="AP214" s="4">
        <f>E214*0.58</f>
        <v>414.11999999999995</v>
      </c>
      <c r="AR214" s="12"/>
      <c r="AS214" s="4">
        <f>MIN(J214:AP214)</f>
        <v>323.8</v>
      </c>
      <c r="AT214" s="4">
        <f>MAX(J214:AQ214)</f>
        <v>679.98</v>
      </c>
      <c r="AU214" s="12"/>
    </row>
    <row r="215" spans="1:49" x14ac:dyDescent="0.25">
      <c r="A215" s="3"/>
      <c r="C215" t="s">
        <v>41</v>
      </c>
      <c r="D215" s="3">
        <v>20610</v>
      </c>
      <c r="E215" s="4">
        <v>180</v>
      </c>
      <c r="F215" s="44"/>
      <c r="H215" s="4">
        <f>E215*0.7</f>
        <v>125.99999999999999</v>
      </c>
      <c r="I215" s="12"/>
      <c r="K215" s="4">
        <v>45.81</v>
      </c>
      <c r="L215" s="12"/>
      <c r="N215" s="4">
        <v>54.52</v>
      </c>
      <c r="O215" s="12"/>
      <c r="R215" s="4">
        <v>56.29</v>
      </c>
      <c r="S215" s="12"/>
      <c r="U215" s="4">
        <v>58.89</v>
      </c>
      <c r="V215" s="12"/>
      <c r="X215" s="4">
        <v>54.87</v>
      </c>
      <c r="Y215" s="12"/>
      <c r="AA215" s="4">
        <v>58.89</v>
      </c>
      <c r="AB215" s="12"/>
      <c r="AD215" s="4">
        <v>57.26</v>
      </c>
      <c r="AE215" s="12"/>
      <c r="AG215" s="4">
        <v>57.26</v>
      </c>
      <c r="AH215" s="12"/>
      <c r="AJ215" s="4">
        <v>57.26</v>
      </c>
      <c r="AK215" s="12"/>
      <c r="AM215" s="4">
        <v>55.22</v>
      </c>
      <c r="AN215" s="4">
        <v>39.72</v>
      </c>
      <c r="AO215" s="12"/>
      <c r="AQ215" s="4">
        <v>70.209999999999994</v>
      </c>
      <c r="AR215" s="12"/>
      <c r="AU215" s="12"/>
      <c r="AV215" s="4">
        <f>MIN(K215:AQ215)</f>
        <v>39.72</v>
      </c>
      <c r="AW215" s="4">
        <f>MAX(K215:AQ215)</f>
        <v>70.209999999999994</v>
      </c>
    </row>
    <row r="216" spans="1:49" x14ac:dyDescent="0.25">
      <c r="A216" s="3" t="s">
        <v>39</v>
      </c>
      <c r="B216" s="1" t="s">
        <v>182</v>
      </c>
      <c r="C216" t="s">
        <v>49</v>
      </c>
      <c r="D216" s="3">
        <v>20611</v>
      </c>
      <c r="E216" s="4">
        <v>762</v>
      </c>
      <c r="F216" s="44"/>
      <c r="G216" s="4">
        <f t="shared" ref="G216" si="137">E216*0.7</f>
        <v>533.4</v>
      </c>
      <c r="I216" s="12"/>
      <c r="J216" s="4">
        <f t="shared" ref="J216" si="138">E216*0.7</f>
        <v>533.4</v>
      </c>
      <c r="L216" s="12"/>
      <c r="M216" s="4">
        <f t="shared" ref="M216" si="139">E216*0.75</f>
        <v>571.5</v>
      </c>
      <c r="O216" s="12"/>
      <c r="P216" s="4">
        <f>E216*0.8</f>
        <v>609.6</v>
      </c>
      <c r="Q216" s="4">
        <f t="shared" ref="Q216" si="140">+E216*0.51</f>
        <v>388.62</v>
      </c>
      <c r="S216" s="12"/>
      <c r="T216" s="4">
        <v>520.41999999999996</v>
      </c>
      <c r="V216" s="12"/>
      <c r="W216" s="4">
        <f>E216*0.65</f>
        <v>495.3</v>
      </c>
      <c r="Y216" s="12"/>
      <c r="Z216" s="4">
        <f>E216*0.85</f>
        <v>647.69999999999993</v>
      </c>
      <c r="AB216" s="12"/>
      <c r="AC216" s="4">
        <f>E216*0.75</f>
        <v>571.5</v>
      </c>
      <c r="AE216" s="12"/>
      <c r="AF216" s="4">
        <f>+E216*0.75</f>
        <v>571.5</v>
      </c>
      <c r="AH216" s="12"/>
      <c r="AI216" s="4">
        <f>+E216*0.75</f>
        <v>571.5</v>
      </c>
      <c r="AK216" s="12"/>
      <c r="AL216" s="4">
        <v>679.98</v>
      </c>
      <c r="AM216" s="4">
        <v>628.95000000000005</v>
      </c>
      <c r="AN216" s="4">
        <v>323.8</v>
      </c>
      <c r="AO216" s="12"/>
      <c r="AP216" s="4">
        <f>E216*0.58</f>
        <v>441.96</v>
      </c>
      <c r="AR216" s="12"/>
      <c r="AS216" s="4">
        <f>MIN(J216:AP216)</f>
        <v>323.8</v>
      </c>
      <c r="AT216" s="4">
        <f>MAX(J216:AQ216)</f>
        <v>679.98</v>
      </c>
      <c r="AU216" s="12"/>
    </row>
    <row r="217" spans="1:49" x14ac:dyDescent="0.25">
      <c r="A217" s="3"/>
      <c r="C217" t="s">
        <v>41</v>
      </c>
      <c r="D217" s="3">
        <v>20611</v>
      </c>
      <c r="E217" s="4">
        <v>247</v>
      </c>
      <c r="F217" s="44"/>
      <c r="H217" s="4">
        <f>E217*0.7</f>
        <v>172.89999999999998</v>
      </c>
      <c r="I217" s="12"/>
      <c r="K217" s="4">
        <v>60.08</v>
      </c>
      <c r="L217" s="12"/>
      <c r="N217" s="4">
        <v>72.22</v>
      </c>
      <c r="O217" s="12"/>
      <c r="R217" s="4">
        <v>76.180000000000007</v>
      </c>
      <c r="S217" s="12"/>
      <c r="U217" s="4">
        <v>76.209999999999994</v>
      </c>
      <c r="V217" s="12"/>
      <c r="X217" s="4">
        <v>71.97</v>
      </c>
      <c r="Y217" s="12"/>
      <c r="AA217" s="4">
        <v>76.209999999999994</v>
      </c>
      <c r="AB217" s="12"/>
      <c r="AD217" s="4">
        <v>75.099999999999994</v>
      </c>
      <c r="AE217" s="12"/>
      <c r="AG217" s="4">
        <v>75.099999999999994</v>
      </c>
      <c r="AH217" s="12"/>
      <c r="AJ217" s="4">
        <v>75.099999999999994</v>
      </c>
      <c r="AK217" s="12"/>
      <c r="AM217" s="4">
        <v>69.67</v>
      </c>
      <c r="AN217" s="4">
        <v>50.12</v>
      </c>
      <c r="AO217" s="12"/>
      <c r="AQ217" s="4">
        <v>90.86</v>
      </c>
      <c r="AR217" s="12"/>
      <c r="AU217" s="12"/>
      <c r="AV217" s="4">
        <f>MIN(K217:AQ217)</f>
        <v>50.12</v>
      </c>
      <c r="AW217" s="4">
        <f>MAX(K217:AQ217)</f>
        <v>90.86</v>
      </c>
    </row>
    <row r="218" spans="1:49" x14ac:dyDescent="0.25">
      <c r="A218" s="3" t="s">
        <v>39</v>
      </c>
      <c r="B218" s="1" t="s">
        <v>183</v>
      </c>
      <c r="C218" t="s">
        <v>49</v>
      </c>
      <c r="D218" s="3">
        <v>31579</v>
      </c>
      <c r="E218" s="4">
        <v>1045</v>
      </c>
      <c r="F218" s="44"/>
      <c r="G218" s="4">
        <f t="shared" ref="G218" si="141">E218*0.7</f>
        <v>731.5</v>
      </c>
      <c r="I218" s="12"/>
      <c r="J218" s="4">
        <f t="shared" ref="J218" si="142">E218*0.7</f>
        <v>731.5</v>
      </c>
      <c r="L218" s="12"/>
      <c r="M218" s="4">
        <f t="shared" ref="M218" si="143">E218*0.75</f>
        <v>783.75</v>
      </c>
      <c r="O218" s="12"/>
      <c r="P218" s="4">
        <f>E218*0.8</f>
        <v>836</v>
      </c>
      <c r="Q218" s="4">
        <f t="shared" ref="Q218" si="144">+E218*0.51</f>
        <v>532.95000000000005</v>
      </c>
      <c r="S218" s="12"/>
      <c r="T218" s="4">
        <v>1137.8599999999999</v>
      </c>
      <c r="V218" s="12"/>
      <c r="W218" s="4">
        <f>E218*0.65</f>
        <v>679.25</v>
      </c>
      <c r="Y218" s="12"/>
      <c r="Z218" s="4">
        <f>E218*0.85</f>
        <v>888.25</v>
      </c>
      <c r="AB218" s="12"/>
      <c r="AC218" s="4">
        <f>E218*0.75</f>
        <v>783.75</v>
      </c>
      <c r="AE218" s="12"/>
      <c r="AF218" s="4">
        <f>+E218*0.75</f>
        <v>783.75</v>
      </c>
      <c r="AH218" s="12"/>
      <c r="AI218" s="4">
        <f>+E218*0.75</f>
        <v>783.75</v>
      </c>
      <c r="AK218" s="12"/>
      <c r="AL218" s="4">
        <v>866.42</v>
      </c>
      <c r="AM218" s="4">
        <v>801.4</v>
      </c>
      <c r="AN218" s="4">
        <v>412.58</v>
      </c>
      <c r="AO218" s="12"/>
      <c r="AP218" s="4">
        <f>E218*0.58</f>
        <v>606.09999999999991</v>
      </c>
      <c r="AR218" s="12"/>
      <c r="AS218" s="4">
        <f>MIN(J218:AP218)</f>
        <v>412.58</v>
      </c>
      <c r="AT218" s="4">
        <f>MAX(J218:AQ218)</f>
        <v>1137.8599999999999</v>
      </c>
      <c r="AU218" s="12"/>
    </row>
    <row r="219" spans="1:49" x14ac:dyDescent="0.25">
      <c r="A219" s="3"/>
      <c r="C219" t="s">
        <v>41</v>
      </c>
      <c r="D219" s="3">
        <v>31579</v>
      </c>
      <c r="E219" s="4">
        <v>288</v>
      </c>
      <c r="F219" s="44"/>
      <c r="H219" s="4">
        <f>E219*0.7</f>
        <v>201.6</v>
      </c>
      <c r="I219" s="12"/>
      <c r="K219" s="4">
        <v>141</v>
      </c>
      <c r="L219" s="12"/>
      <c r="N219" s="4">
        <v>145.96</v>
      </c>
      <c r="O219" s="12"/>
      <c r="R219" s="4">
        <v>169.84</v>
      </c>
      <c r="S219" s="12"/>
      <c r="U219" s="4">
        <v>156.37</v>
      </c>
      <c r="V219" s="12"/>
      <c r="X219" s="4">
        <v>142.24</v>
      </c>
      <c r="Y219" s="12"/>
      <c r="AA219" s="4">
        <v>156.37</v>
      </c>
      <c r="AB219" s="12"/>
      <c r="AD219" s="4">
        <v>148.43</v>
      </c>
      <c r="AE219" s="12"/>
      <c r="AG219" s="4">
        <v>148.43</v>
      </c>
      <c r="AH219" s="12"/>
      <c r="AJ219" s="4">
        <v>148.43</v>
      </c>
      <c r="AK219" s="12"/>
      <c r="AM219" s="4">
        <v>146.05000000000001</v>
      </c>
      <c r="AN219" s="4">
        <v>105.08</v>
      </c>
      <c r="AO219" s="12"/>
      <c r="AQ219" s="4">
        <v>186.45</v>
      </c>
      <c r="AR219" s="12"/>
      <c r="AU219" s="12"/>
      <c r="AV219" s="4">
        <f>MIN(K219:AQ219)</f>
        <v>105.08</v>
      </c>
      <c r="AW219" s="4">
        <f>MAX(K219:AQ219)</f>
        <v>186.45</v>
      </c>
    </row>
    <row r="220" spans="1:49" x14ac:dyDescent="0.25">
      <c r="A220" s="3" t="s">
        <v>39</v>
      </c>
      <c r="B220" s="1" t="s">
        <v>184</v>
      </c>
      <c r="C220" t="s">
        <v>49</v>
      </c>
      <c r="D220" s="3">
        <v>31625</v>
      </c>
      <c r="E220" s="4">
        <v>1768</v>
      </c>
      <c r="F220" s="44"/>
      <c r="G220" s="4">
        <f t="shared" ref="G220" si="145">E220*0.7</f>
        <v>1237.5999999999999</v>
      </c>
      <c r="I220" s="12"/>
      <c r="J220" s="4">
        <f t="shared" ref="J220" si="146">E220*0.7</f>
        <v>1237.5999999999999</v>
      </c>
      <c r="L220" s="12"/>
      <c r="M220" s="4">
        <f t="shared" ref="M220" si="147">E220*0.75</f>
        <v>1326</v>
      </c>
      <c r="O220" s="12"/>
      <c r="P220" s="4">
        <f>E220*0.8</f>
        <v>1414.4</v>
      </c>
      <c r="Q220" s="4">
        <f t="shared" ref="Q220" si="148">+E220*0.51</f>
        <v>901.68000000000006</v>
      </c>
      <c r="S220" s="12"/>
      <c r="V220" s="12"/>
      <c r="W220" s="4">
        <f>E220*0.65</f>
        <v>1149.2</v>
      </c>
      <c r="Y220" s="12"/>
      <c r="Z220" s="4">
        <f>E220*0.85</f>
        <v>1502.8</v>
      </c>
      <c r="AB220" s="12"/>
      <c r="AC220" s="4">
        <f>E220*0.75</f>
        <v>1326</v>
      </c>
      <c r="AE220" s="12"/>
      <c r="AF220" s="4">
        <f>+E220*0.75</f>
        <v>1326</v>
      </c>
      <c r="AH220" s="12"/>
      <c r="AI220" s="4">
        <f>+E220*0.75</f>
        <v>1326</v>
      </c>
      <c r="AK220" s="12"/>
      <c r="AL220" s="4">
        <v>3942.94</v>
      </c>
      <c r="AM220" s="4">
        <v>3647.03</v>
      </c>
      <c r="AN220" s="4">
        <v>1877.59</v>
      </c>
      <c r="AO220" s="12"/>
      <c r="AP220" s="4">
        <f>E220*0.58</f>
        <v>1025.4399999999998</v>
      </c>
      <c r="AR220" s="12"/>
      <c r="AS220" s="4">
        <f>MIN(J220:AP220)</f>
        <v>901.68000000000006</v>
      </c>
      <c r="AT220" s="4">
        <f>MAX(J220:AQ220)</f>
        <v>3942.94</v>
      </c>
      <c r="AU220" s="12"/>
    </row>
    <row r="221" spans="1:49" x14ac:dyDescent="0.25">
      <c r="A221" s="3"/>
      <c r="C221" t="s">
        <v>41</v>
      </c>
      <c r="D221" s="3">
        <v>31625</v>
      </c>
      <c r="E221" s="4">
        <v>834</v>
      </c>
      <c r="F221" s="44"/>
      <c r="H221" s="4">
        <f>E221*0.7</f>
        <v>583.79999999999995</v>
      </c>
      <c r="I221" s="12"/>
      <c r="K221" s="4">
        <v>185.6</v>
      </c>
      <c r="L221" s="12"/>
      <c r="N221" s="4">
        <v>185.13</v>
      </c>
      <c r="O221" s="12"/>
      <c r="R221" s="4">
        <v>206.33</v>
      </c>
      <c r="S221" s="12"/>
      <c r="U221" s="4">
        <v>198.63</v>
      </c>
      <c r="V221" s="12"/>
      <c r="X221" s="4">
        <v>187.24</v>
      </c>
      <c r="Y221" s="12"/>
      <c r="AA221" s="4">
        <v>198.63</v>
      </c>
      <c r="AB221" s="12"/>
      <c r="AD221" s="4">
        <v>195.38</v>
      </c>
      <c r="AE221" s="12"/>
      <c r="AG221" s="4">
        <v>195.38</v>
      </c>
      <c r="AH221" s="12"/>
      <c r="AJ221" s="4">
        <v>195.38</v>
      </c>
      <c r="AK221" s="12"/>
      <c r="AM221" s="4">
        <v>196.71100000000001</v>
      </c>
      <c r="AN221" s="4">
        <v>141.52000000000001</v>
      </c>
      <c r="AO221" s="12"/>
      <c r="AQ221" s="4">
        <v>236.83</v>
      </c>
      <c r="AR221" s="12"/>
      <c r="AU221" s="12"/>
      <c r="AV221" s="4">
        <f>MIN(K221:AQ221)</f>
        <v>141.52000000000001</v>
      </c>
      <c r="AW221" s="4">
        <f>MAX(K221:AQ221)</f>
        <v>236.83</v>
      </c>
    </row>
    <row r="222" spans="1:49" x14ac:dyDescent="0.25">
      <c r="A222" s="3"/>
      <c r="C222" t="s">
        <v>72</v>
      </c>
      <c r="D222" s="67">
        <v>520</v>
      </c>
      <c r="E222" s="4">
        <v>1500</v>
      </c>
      <c r="F222" s="44"/>
      <c r="H222" s="4">
        <v>560</v>
      </c>
      <c r="I222" s="12"/>
      <c r="K222" s="4">
        <v>553</v>
      </c>
      <c r="L222" s="12"/>
      <c r="N222" s="4">
        <v>186.41</v>
      </c>
      <c r="O222" s="12"/>
      <c r="R222" s="4">
        <v>560</v>
      </c>
      <c r="S222" s="12"/>
      <c r="U222" s="4">
        <v>420</v>
      </c>
      <c r="V222" s="12"/>
      <c r="X222" s="4">
        <v>280</v>
      </c>
      <c r="Y222" s="12"/>
      <c r="AA222" s="4">
        <v>392</v>
      </c>
      <c r="AB222" s="12"/>
      <c r="AD222" s="4">
        <v>315</v>
      </c>
      <c r="AE222" s="12"/>
      <c r="AG222" s="4">
        <v>315</v>
      </c>
      <c r="AH222" s="12"/>
      <c r="AJ222" s="4">
        <v>315</v>
      </c>
      <c r="AK222" s="12"/>
      <c r="AM222" s="4">
        <v>455</v>
      </c>
      <c r="AO222" s="12"/>
      <c r="AQ222" s="4">
        <v>595</v>
      </c>
      <c r="AR222" s="12"/>
      <c r="AU222" s="12"/>
    </row>
    <row r="223" spans="1:49" x14ac:dyDescent="0.25">
      <c r="A223" s="3" t="s">
        <v>39</v>
      </c>
      <c r="B223" s="1" t="s">
        <v>185</v>
      </c>
      <c r="C223" t="s">
        <v>49</v>
      </c>
      <c r="D223" s="3">
        <v>43239</v>
      </c>
      <c r="E223" s="4">
        <v>2648</v>
      </c>
      <c r="F223" s="44"/>
      <c r="G223" s="4">
        <f t="shared" ref="G223" si="149">E223*0.7</f>
        <v>1853.6</v>
      </c>
      <c r="I223" s="12"/>
      <c r="J223" s="4">
        <f t="shared" ref="J223" si="150">E223*0.7</f>
        <v>1853.6</v>
      </c>
      <c r="L223" s="12"/>
      <c r="M223" s="4">
        <f t="shared" ref="M223" si="151">E223*0.75</f>
        <v>1986</v>
      </c>
      <c r="O223" s="12"/>
      <c r="P223" s="4">
        <f>E223*0.8</f>
        <v>2118.4</v>
      </c>
      <c r="Q223" s="4">
        <f t="shared" ref="Q223" si="152">+E223*0.51</f>
        <v>1350.48</v>
      </c>
      <c r="S223" s="12"/>
      <c r="T223" s="4">
        <v>4048.44</v>
      </c>
      <c r="V223" s="12"/>
      <c r="W223" s="4">
        <f>E223*0.65</f>
        <v>1721.2</v>
      </c>
      <c r="Y223" s="12"/>
      <c r="Z223" s="4">
        <f>E223*0.85</f>
        <v>2250.7999999999997</v>
      </c>
      <c r="AB223" s="12"/>
      <c r="AC223" s="4">
        <f>E223*0.75</f>
        <v>1986</v>
      </c>
      <c r="AE223" s="12"/>
      <c r="AF223" s="4">
        <f>+E223*0.75</f>
        <v>1986</v>
      </c>
      <c r="AH223" s="12"/>
      <c r="AI223" s="4">
        <f>+E223*0.75</f>
        <v>1986</v>
      </c>
      <c r="AK223" s="12"/>
      <c r="AL223" s="4">
        <v>2009.2</v>
      </c>
      <c r="AM223" s="4">
        <v>1858.41</v>
      </c>
      <c r="AN223" s="4">
        <v>956.76</v>
      </c>
      <c r="AO223" s="12"/>
      <c r="AP223" s="4">
        <f>E223*0.58</f>
        <v>1535.84</v>
      </c>
      <c r="AR223" s="12"/>
      <c r="AS223" s="4">
        <f>MIN(J223:AP223)</f>
        <v>956.76</v>
      </c>
      <c r="AT223" s="4">
        <f>MAX(J223:AQ223)</f>
        <v>4048.44</v>
      </c>
      <c r="AU223" s="12"/>
    </row>
    <row r="224" spans="1:49" x14ac:dyDescent="0.25">
      <c r="A224" s="3"/>
      <c r="C224" t="s">
        <v>186</v>
      </c>
      <c r="D224" s="3">
        <v>43239</v>
      </c>
      <c r="E224" s="4">
        <v>335</v>
      </c>
      <c r="F224" s="44"/>
      <c r="H224" s="4">
        <f>E224*0.7</f>
        <v>234.49999999999997</v>
      </c>
      <c r="I224" s="12"/>
      <c r="K224" s="4">
        <v>140.27000000000001</v>
      </c>
      <c r="L224" s="12"/>
      <c r="N224" s="4">
        <v>165.96</v>
      </c>
      <c r="O224" s="12"/>
      <c r="R224" s="4">
        <v>184.8</v>
      </c>
      <c r="S224" s="12"/>
      <c r="U224" s="4">
        <v>178.41</v>
      </c>
      <c r="V224" s="12"/>
      <c r="X224" s="4">
        <v>166.3</v>
      </c>
      <c r="Y224" s="12"/>
      <c r="AA224" s="4">
        <v>178.41</v>
      </c>
      <c r="AB224" s="12"/>
      <c r="AD224" s="4">
        <v>173.53</v>
      </c>
      <c r="AE224" s="12"/>
      <c r="AG224" s="4">
        <v>173.53</v>
      </c>
      <c r="AH224" s="12"/>
      <c r="AJ224" s="4">
        <v>173.53</v>
      </c>
      <c r="AK224" s="12"/>
      <c r="AM224" s="4">
        <v>173.6</v>
      </c>
      <c r="AN224" s="4">
        <v>124.89</v>
      </c>
      <c r="AO224" s="12"/>
      <c r="AQ224" s="4">
        <v>212.72</v>
      </c>
      <c r="AR224" s="12"/>
      <c r="AU224" s="12"/>
      <c r="AV224" s="4">
        <f>MIN(K224:AQ224)</f>
        <v>124.89</v>
      </c>
      <c r="AW224" s="4">
        <f>MAX(K224:AQ224)</f>
        <v>212.72</v>
      </c>
    </row>
    <row r="225" spans="1:49" x14ac:dyDescent="0.25">
      <c r="A225" s="3"/>
      <c r="C225" t="s">
        <v>72</v>
      </c>
      <c r="D225" s="67">
        <v>731</v>
      </c>
      <c r="E225" s="4">
        <v>1000</v>
      </c>
      <c r="F225" s="44"/>
      <c r="H225" s="4">
        <v>560</v>
      </c>
      <c r="I225" s="12"/>
      <c r="K225" s="4">
        <v>553</v>
      </c>
      <c r="L225" s="12"/>
      <c r="N225" s="4">
        <v>186.41</v>
      </c>
      <c r="O225" s="12"/>
      <c r="R225" s="4">
        <v>560</v>
      </c>
      <c r="S225" s="12"/>
      <c r="U225" s="4">
        <v>420</v>
      </c>
      <c r="V225" s="12"/>
      <c r="X225" s="4">
        <v>280</v>
      </c>
      <c r="Y225" s="12"/>
      <c r="AA225" s="4">
        <v>392</v>
      </c>
      <c r="AB225" s="12"/>
      <c r="AD225" s="4">
        <v>315</v>
      </c>
      <c r="AE225" s="12"/>
      <c r="AG225" s="4">
        <v>315</v>
      </c>
      <c r="AH225" s="12"/>
      <c r="AJ225" s="4">
        <v>315</v>
      </c>
      <c r="AK225" s="12"/>
      <c r="AM225" s="4">
        <v>455</v>
      </c>
      <c r="AO225" s="12"/>
      <c r="AQ225" s="4">
        <v>595</v>
      </c>
      <c r="AR225" s="12"/>
      <c r="AU225" s="12"/>
      <c r="AV225" s="4">
        <f>MIN(K225:AQ225)</f>
        <v>186.41</v>
      </c>
      <c r="AW225" s="4">
        <f>MAX(K225:AQ225)</f>
        <v>595</v>
      </c>
    </row>
    <row r="226" spans="1:49" x14ac:dyDescent="0.25">
      <c r="A226" s="3" t="s">
        <v>39</v>
      </c>
      <c r="B226" s="1" t="s">
        <v>187</v>
      </c>
      <c r="C226" t="s">
        <v>49</v>
      </c>
      <c r="D226" s="3">
        <v>43453</v>
      </c>
      <c r="E226" s="4">
        <v>3207</v>
      </c>
      <c r="F226" s="44"/>
      <c r="G226" s="4">
        <f t="shared" ref="G226" si="153">E226*0.7</f>
        <v>2244.8999999999996</v>
      </c>
      <c r="I226" s="12"/>
      <c r="J226" s="4">
        <f t="shared" ref="J226" si="154">E226*0.7</f>
        <v>2244.8999999999996</v>
      </c>
      <c r="L226" s="12"/>
      <c r="M226" s="4">
        <f t="shared" ref="M226" si="155">E226*0.75</f>
        <v>2405.25</v>
      </c>
      <c r="O226" s="12"/>
      <c r="P226" s="4">
        <f>E226*0.8</f>
        <v>2565.6000000000004</v>
      </c>
      <c r="Q226" s="4">
        <f t="shared" ref="Q226" si="156">+E226*0.51</f>
        <v>1635.57</v>
      </c>
      <c r="S226" s="12"/>
      <c r="T226" s="4">
        <v>527.12</v>
      </c>
      <c r="V226" s="12"/>
      <c r="W226" s="4">
        <f>E226*0.65</f>
        <v>2084.5500000000002</v>
      </c>
      <c r="Y226" s="12"/>
      <c r="Z226" s="4">
        <f>E226*0.85</f>
        <v>2725.95</v>
      </c>
      <c r="AB226" s="12"/>
      <c r="AC226" s="4">
        <f>E226*0.75</f>
        <v>2405.25</v>
      </c>
      <c r="AE226" s="12"/>
      <c r="AF226" s="4">
        <f>+E226*0.75</f>
        <v>2405.25</v>
      </c>
      <c r="AH226" s="12"/>
      <c r="AI226" s="4">
        <f>+E226*0.75</f>
        <v>2405.25</v>
      </c>
      <c r="AK226" s="12"/>
      <c r="AL226" s="4">
        <v>4250.8599999999997</v>
      </c>
      <c r="AM226" s="4">
        <v>3931.84</v>
      </c>
      <c r="AN226" s="4">
        <v>2024.22</v>
      </c>
      <c r="AO226" s="12"/>
      <c r="AP226" s="4">
        <f>E226*0.58</f>
        <v>1860.06</v>
      </c>
      <c r="AR226" s="12"/>
      <c r="AS226" s="4">
        <f>MIN(J226:AP226)</f>
        <v>527.12</v>
      </c>
      <c r="AT226" s="4">
        <f>MAX(J226:AQ226)</f>
        <v>4250.8599999999997</v>
      </c>
      <c r="AU226" s="12"/>
    </row>
    <row r="227" spans="1:49" x14ac:dyDescent="0.25">
      <c r="A227" s="3"/>
      <c r="C227" t="s">
        <v>41</v>
      </c>
      <c r="D227" s="3">
        <v>43453</v>
      </c>
      <c r="E227" s="4">
        <v>175</v>
      </c>
      <c r="F227" s="44"/>
      <c r="H227" s="4">
        <f>E227*0.7</f>
        <v>122.49999999999999</v>
      </c>
      <c r="I227" s="12"/>
      <c r="K227" s="4">
        <v>86.97</v>
      </c>
      <c r="L227" s="12"/>
      <c r="N227" s="4">
        <v>104.32</v>
      </c>
      <c r="O227" s="12"/>
      <c r="R227" s="4">
        <v>101.57</v>
      </c>
      <c r="S227" s="12"/>
      <c r="U227" s="4">
        <v>112.47</v>
      </c>
      <c r="V227" s="12"/>
      <c r="X227" s="4">
        <v>103.1</v>
      </c>
      <c r="Y227" s="12"/>
      <c r="AA227" s="4">
        <v>112.47</v>
      </c>
      <c r="AB227" s="12"/>
      <c r="AD227" s="4">
        <v>107.6</v>
      </c>
      <c r="AE227" s="12"/>
      <c r="AG227" s="4">
        <v>107.6</v>
      </c>
      <c r="AH227" s="12"/>
      <c r="AJ227" s="4">
        <v>107.6</v>
      </c>
      <c r="AK227" s="12"/>
      <c r="AM227" s="4">
        <v>108.93</v>
      </c>
      <c r="AN227" s="4">
        <v>78.37</v>
      </c>
      <c r="AO227" s="12"/>
      <c r="AQ227" s="4">
        <v>134.1</v>
      </c>
      <c r="AR227" s="12"/>
      <c r="AU227" s="12"/>
      <c r="AV227" s="4">
        <f>MIN(K227:AQ227)</f>
        <v>78.37</v>
      </c>
      <c r="AW227" s="4">
        <f>MAX(K227:AQ227)</f>
        <v>134.1</v>
      </c>
    </row>
    <row r="228" spans="1:49" x14ac:dyDescent="0.25">
      <c r="A228" s="3"/>
      <c r="C228" t="s">
        <v>72</v>
      </c>
      <c r="D228" s="67">
        <v>731</v>
      </c>
      <c r="E228" s="4">
        <v>1000</v>
      </c>
      <c r="F228" s="44"/>
      <c r="H228" s="4">
        <v>560</v>
      </c>
      <c r="I228" s="12"/>
      <c r="K228" s="4">
        <v>553</v>
      </c>
      <c r="L228" s="12"/>
      <c r="N228" s="4">
        <v>186.41</v>
      </c>
      <c r="O228" s="12"/>
      <c r="R228" s="4">
        <v>560</v>
      </c>
      <c r="S228" s="12"/>
      <c r="U228" s="4">
        <v>420</v>
      </c>
      <c r="V228" s="12"/>
      <c r="X228" s="4">
        <v>280</v>
      </c>
      <c r="Y228" s="12"/>
      <c r="AA228" s="4">
        <v>392</v>
      </c>
      <c r="AB228" s="12"/>
      <c r="AD228" s="4">
        <v>315</v>
      </c>
      <c r="AE228" s="12"/>
      <c r="AG228" s="4">
        <v>315</v>
      </c>
      <c r="AH228" s="12"/>
      <c r="AJ228" s="4">
        <v>315</v>
      </c>
      <c r="AK228" s="12"/>
      <c r="AO228" s="12"/>
      <c r="AQ228" s="4">
        <v>595</v>
      </c>
      <c r="AR228" s="12"/>
      <c r="AU228" s="12"/>
      <c r="AV228" s="4">
        <f>MIN(K228:AQ228)</f>
        <v>186.41</v>
      </c>
      <c r="AW228" s="4">
        <f>MAX(K228:AQ228)</f>
        <v>595</v>
      </c>
    </row>
    <row r="229" spans="1:49" x14ac:dyDescent="0.25">
      <c r="A229" s="3" t="s">
        <v>39</v>
      </c>
      <c r="B229" s="1" t="s">
        <v>188</v>
      </c>
      <c r="C229" t="s">
        <v>49</v>
      </c>
      <c r="D229" s="3">
        <v>45381</v>
      </c>
      <c r="E229" s="4">
        <v>3472</v>
      </c>
      <c r="F229" s="44"/>
      <c r="G229" s="4">
        <f t="shared" ref="G229" si="157">E229*0.7</f>
        <v>2430.3999999999996</v>
      </c>
      <c r="I229" s="12"/>
      <c r="J229" s="4">
        <f t="shared" ref="J229" si="158">E229*0.7</f>
        <v>2430.3999999999996</v>
      </c>
      <c r="L229" s="12"/>
      <c r="M229" s="4">
        <f t="shared" ref="M229" si="159">E229*0.75</f>
        <v>2604</v>
      </c>
      <c r="O229" s="12"/>
      <c r="P229" s="4">
        <f>E229*0.8</f>
        <v>2777.6000000000004</v>
      </c>
      <c r="Q229" s="4">
        <f t="shared" ref="Q229" si="160">+E229*0.51</f>
        <v>1770.72</v>
      </c>
      <c r="S229" s="12"/>
      <c r="T229" s="4">
        <v>2524.64</v>
      </c>
      <c r="V229" s="12"/>
      <c r="W229" s="4">
        <f>E229*0.65</f>
        <v>2256.8000000000002</v>
      </c>
      <c r="Y229" s="12"/>
      <c r="Z229" s="4">
        <f>E229*0.85</f>
        <v>2951.2</v>
      </c>
      <c r="AB229" s="12"/>
      <c r="AC229" s="4">
        <f>E229*0.75</f>
        <v>2604</v>
      </c>
      <c r="AE229" s="12"/>
      <c r="AF229" s="4">
        <f>+E229*0.75</f>
        <v>2604</v>
      </c>
      <c r="AH229" s="12"/>
      <c r="AI229" s="4">
        <f>+E229*0.75</f>
        <v>2604</v>
      </c>
      <c r="AK229" s="12"/>
      <c r="AL229" s="4">
        <v>2650.87</v>
      </c>
      <c r="AM229" s="4">
        <v>2451.9299999999998</v>
      </c>
      <c r="AN229" s="4">
        <v>1262.32</v>
      </c>
      <c r="AO229" s="12"/>
      <c r="AP229" s="4">
        <f>E229*0.58</f>
        <v>2013.7599999999998</v>
      </c>
      <c r="AR229" s="12"/>
      <c r="AS229" s="4">
        <f>MIN(J229:AP229)</f>
        <v>1262.32</v>
      </c>
      <c r="AT229" s="4">
        <f>MAX(J229:AQ229)</f>
        <v>2951.2</v>
      </c>
      <c r="AU229" s="12"/>
    </row>
    <row r="230" spans="1:49" x14ac:dyDescent="0.25">
      <c r="A230" s="3"/>
      <c r="C230" t="s">
        <v>41</v>
      </c>
      <c r="D230" s="3">
        <v>45381</v>
      </c>
      <c r="E230" s="4">
        <v>622</v>
      </c>
      <c r="F230" s="44"/>
      <c r="H230" s="4">
        <f>E230*0.7</f>
        <v>435.4</v>
      </c>
      <c r="I230" s="12"/>
      <c r="K230" s="4">
        <v>203.43</v>
      </c>
      <c r="L230" s="12"/>
      <c r="N230" s="4">
        <v>347.01</v>
      </c>
      <c r="O230" s="12"/>
      <c r="R230" s="4">
        <v>265.93</v>
      </c>
      <c r="S230" s="12"/>
      <c r="U230" s="4">
        <v>256.83</v>
      </c>
      <c r="V230" s="12"/>
      <c r="X230" s="4">
        <v>241.18</v>
      </c>
      <c r="Y230" s="12"/>
      <c r="AA230" s="4">
        <v>256.83</v>
      </c>
      <c r="AB230" s="12"/>
      <c r="AD230" s="4">
        <v>251.67</v>
      </c>
      <c r="AE230" s="12"/>
      <c r="AG230" s="4">
        <v>251.67</v>
      </c>
      <c r="AH230" s="12"/>
      <c r="AJ230" s="4">
        <v>251.67</v>
      </c>
      <c r="AK230" s="12"/>
      <c r="AM230" s="4">
        <v>248.9</v>
      </c>
      <c r="AN230" s="4">
        <v>179.06</v>
      </c>
      <c r="AO230" s="12"/>
      <c r="AQ230" s="4">
        <v>306.23</v>
      </c>
      <c r="AR230" s="12"/>
      <c r="AU230" s="12"/>
      <c r="AV230" s="4">
        <f>MIN(K230:AQ230)</f>
        <v>179.06</v>
      </c>
      <c r="AW230" s="4">
        <f>MAX(K230:AQ230)</f>
        <v>347.01</v>
      </c>
    </row>
    <row r="231" spans="1:49" x14ac:dyDescent="0.25">
      <c r="A231" s="3"/>
      <c r="C231" t="s">
        <v>72</v>
      </c>
      <c r="D231" s="69">
        <v>811</v>
      </c>
      <c r="E231" s="70">
        <v>1500</v>
      </c>
      <c r="F231" s="44"/>
      <c r="H231" s="4">
        <v>560</v>
      </c>
      <c r="I231" s="12"/>
      <c r="K231" s="4">
        <v>553</v>
      </c>
      <c r="L231" s="12"/>
      <c r="N231" s="4">
        <v>186.41</v>
      </c>
      <c r="O231" s="12"/>
      <c r="R231" s="4">
        <v>560</v>
      </c>
      <c r="S231" s="12"/>
      <c r="U231" s="4">
        <v>420</v>
      </c>
      <c r="V231" s="12"/>
      <c r="X231" s="4">
        <v>280</v>
      </c>
      <c r="Y231" s="12"/>
      <c r="AA231" s="4">
        <v>392</v>
      </c>
      <c r="AB231" s="12"/>
      <c r="AD231" s="4">
        <v>315</v>
      </c>
      <c r="AE231" s="12"/>
      <c r="AG231" s="4">
        <v>315</v>
      </c>
      <c r="AH231" s="12"/>
      <c r="AJ231" s="4">
        <v>315</v>
      </c>
      <c r="AK231" s="12"/>
      <c r="AM231" s="4">
        <v>455</v>
      </c>
      <c r="AO231" s="12"/>
      <c r="AQ231" s="4">
        <v>595</v>
      </c>
      <c r="AR231" s="12"/>
      <c r="AU231" s="12"/>
    </row>
    <row r="232" spans="1:49" x14ac:dyDescent="0.25">
      <c r="A232" s="3" t="s">
        <v>39</v>
      </c>
      <c r="B232" s="1" t="s">
        <v>189</v>
      </c>
      <c r="C232" t="s">
        <v>49</v>
      </c>
      <c r="D232" s="3">
        <v>46221</v>
      </c>
      <c r="E232" s="4">
        <v>2596</v>
      </c>
      <c r="F232" s="44"/>
      <c r="G232" s="4">
        <f t="shared" ref="G232" si="161">E232*0.7</f>
        <v>1817.1999999999998</v>
      </c>
      <c r="I232" s="12"/>
      <c r="J232" s="4">
        <f t="shared" ref="J232" si="162">E232*0.7</f>
        <v>1817.1999999999998</v>
      </c>
      <c r="L232" s="12"/>
      <c r="M232" s="4">
        <f t="shared" ref="M232" si="163">E232*0.75</f>
        <v>1947</v>
      </c>
      <c r="O232" s="12"/>
      <c r="P232" s="4">
        <f>E232*0.8</f>
        <v>2076.8000000000002</v>
      </c>
      <c r="Q232" s="4">
        <f t="shared" ref="Q232" si="164">+E232*0.51</f>
        <v>1323.96</v>
      </c>
      <c r="S232" s="12"/>
      <c r="T232" s="4">
        <v>280.7</v>
      </c>
      <c r="V232" s="12"/>
      <c r="W232" s="4">
        <f>E232*0.65</f>
        <v>1687.4</v>
      </c>
      <c r="Y232" s="12"/>
      <c r="Z232" s="4">
        <f>E232*0.85</f>
        <v>2206.6</v>
      </c>
      <c r="AB232" s="12"/>
      <c r="AC232" s="4">
        <f>E232*0.75</f>
        <v>1947</v>
      </c>
      <c r="AE232" s="12"/>
      <c r="AF232" s="4">
        <f>+E232*0.75</f>
        <v>1947</v>
      </c>
      <c r="AH232" s="12"/>
      <c r="AI232" s="4">
        <f>+E232*0.75</f>
        <v>1947</v>
      </c>
      <c r="AK232" s="12"/>
      <c r="AL232" s="4">
        <v>2060.1</v>
      </c>
      <c r="AM232" s="4">
        <v>1905.49</v>
      </c>
      <c r="AN232" s="4">
        <v>981</v>
      </c>
      <c r="AO232" s="12"/>
      <c r="AP232" s="4">
        <f>E232*0.58</f>
        <v>1505.6799999999998</v>
      </c>
      <c r="AR232" s="12"/>
      <c r="AS232" s="4">
        <f>MIN(J232:AP232)</f>
        <v>280.7</v>
      </c>
      <c r="AT232" s="4">
        <f>MAX(J232:AQ232)</f>
        <v>2206.6</v>
      </c>
      <c r="AU232" s="12"/>
    </row>
    <row r="233" spans="1:49" x14ac:dyDescent="0.25">
      <c r="A233" s="3"/>
      <c r="C233" t="s">
        <v>41</v>
      </c>
      <c r="D233" s="3">
        <v>46221</v>
      </c>
      <c r="E233" s="4">
        <v>309</v>
      </c>
      <c r="F233" s="44"/>
      <c r="H233" s="4">
        <f>E233*0.7</f>
        <v>216.29999999999998</v>
      </c>
      <c r="I233" s="12"/>
      <c r="K233" s="4">
        <v>195.45</v>
      </c>
      <c r="L233" s="12"/>
      <c r="N233" s="4">
        <v>238.4</v>
      </c>
      <c r="O233" s="12"/>
      <c r="R233" s="4">
        <v>172.67</v>
      </c>
      <c r="S233" s="12"/>
      <c r="U233" s="4">
        <v>255.45</v>
      </c>
      <c r="V233" s="12"/>
      <c r="X233" s="4">
        <v>231.73</v>
      </c>
      <c r="Y233" s="12"/>
      <c r="AA233" s="4">
        <v>255.45</v>
      </c>
      <c r="AB233" s="12"/>
      <c r="AD233" s="4">
        <v>241.8</v>
      </c>
      <c r="AE233" s="12"/>
      <c r="AG233" s="4">
        <v>241.8</v>
      </c>
      <c r="AH233" s="12"/>
      <c r="AJ233" s="4">
        <v>241.8</v>
      </c>
      <c r="AK233" s="12"/>
      <c r="AM233" s="4">
        <v>281.16000000000003</v>
      </c>
      <c r="AN233" s="4">
        <v>202.27</v>
      </c>
      <c r="AO233" s="12"/>
      <c r="AQ233" s="4">
        <v>304.58</v>
      </c>
      <c r="AR233" s="12"/>
      <c r="AU233" s="12"/>
      <c r="AV233" s="4">
        <f>MIN(K233:AQ233)</f>
        <v>172.67</v>
      </c>
      <c r="AW233" s="4">
        <f>MAX(K233:AQ233)</f>
        <v>304.58</v>
      </c>
    </row>
    <row r="234" spans="1:49" x14ac:dyDescent="0.25">
      <c r="A234" s="3"/>
      <c r="C234" t="s">
        <v>72</v>
      </c>
      <c r="D234" s="67">
        <v>813</v>
      </c>
      <c r="E234" s="4">
        <v>1200</v>
      </c>
      <c r="F234" s="44"/>
      <c r="I234" s="12"/>
      <c r="L234" s="12"/>
      <c r="O234" s="12"/>
      <c r="S234" s="12"/>
      <c r="V234" s="12"/>
      <c r="Y234" s="12"/>
      <c r="AB234" s="12"/>
      <c r="AE234" s="12"/>
      <c r="AH234" s="12"/>
      <c r="AK234" s="12"/>
      <c r="AM234" s="4">
        <v>455</v>
      </c>
      <c r="AO234" s="12"/>
      <c r="AR234" s="12"/>
      <c r="AU234" s="12"/>
    </row>
    <row r="235" spans="1:49" x14ac:dyDescent="0.25">
      <c r="A235" s="3" t="s">
        <v>39</v>
      </c>
      <c r="B235" s="1" t="s">
        <v>190</v>
      </c>
      <c r="C235" t="s">
        <v>49</v>
      </c>
      <c r="D235" s="3">
        <v>70553</v>
      </c>
      <c r="E235" s="4">
        <v>3080</v>
      </c>
      <c r="F235" s="44"/>
      <c r="G235" s="4">
        <f t="shared" ref="G235" si="165">E235*0.7</f>
        <v>2156</v>
      </c>
      <c r="I235" s="12"/>
      <c r="J235" s="4">
        <v>800</v>
      </c>
      <c r="L235" s="12"/>
      <c r="M235" s="4">
        <v>800</v>
      </c>
      <c r="O235" s="12"/>
      <c r="P235" s="4">
        <f>E235*0.8</f>
        <v>2464</v>
      </c>
      <c r="Q235" s="4">
        <f t="shared" ref="Q235" si="166">+E235*0.51</f>
        <v>1570.8</v>
      </c>
      <c r="S235" s="12"/>
      <c r="T235" s="4">
        <v>183.6</v>
      </c>
      <c r="V235" s="12"/>
      <c r="W235" s="4">
        <v>1650</v>
      </c>
      <c r="Y235" s="12"/>
      <c r="Z235" s="4">
        <v>950</v>
      </c>
      <c r="AB235" s="12"/>
      <c r="AC235" s="4">
        <v>800</v>
      </c>
      <c r="AE235" s="12"/>
      <c r="AF235" s="4">
        <f>+E235*0.75</f>
        <v>2310</v>
      </c>
      <c r="AH235" s="12"/>
      <c r="AI235" s="4">
        <f>+E235*0.75</f>
        <v>2310</v>
      </c>
      <c r="AK235" s="12"/>
      <c r="AL235" s="4">
        <v>772.84</v>
      </c>
      <c r="AM235" s="4">
        <v>714.84</v>
      </c>
      <c r="AN235" s="4">
        <v>368.02</v>
      </c>
      <c r="AO235" s="12"/>
      <c r="AP235" s="4">
        <f>E235*0.58</f>
        <v>1786.3999999999999</v>
      </c>
      <c r="AR235" s="12"/>
      <c r="AS235" s="4">
        <f>MIN(J235:AP235)</f>
        <v>183.6</v>
      </c>
      <c r="AT235" s="4">
        <f>MAX(J235:AQ235)</f>
        <v>2464</v>
      </c>
      <c r="AU235" s="12"/>
    </row>
    <row r="236" spans="1:49" x14ac:dyDescent="0.25">
      <c r="A236" s="3"/>
      <c r="C236" t="s">
        <v>41</v>
      </c>
      <c r="D236" s="3">
        <v>70553</v>
      </c>
      <c r="E236" s="4">
        <v>304</v>
      </c>
      <c r="F236" s="44"/>
      <c r="H236" s="4">
        <f>E236*0.7</f>
        <v>212.79999999999998</v>
      </c>
      <c r="I236" s="12"/>
      <c r="K236" s="4">
        <v>95</v>
      </c>
      <c r="L236" s="12"/>
      <c r="N236" s="4">
        <v>132.88999999999999</v>
      </c>
      <c r="O236" s="12"/>
      <c r="R236" s="4">
        <v>110.19</v>
      </c>
      <c r="S236" s="12"/>
      <c r="U236" s="4">
        <v>139.85</v>
      </c>
      <c r="V236" s="12"/>
      <c r="X236" s="4">
        <v>135.62</v>
      </c>
      <c r="Y236" s="12"/>
      <c r="AA236" s="4">
        <v>139.85</v>
      </c>
      <c r="AB236" s="12"/>
      <c r="AD236" s="4">
        <v>141.51</v>
      </c>
      <c r="AE236" s="12"/>
      <c r="AG236" s="4">
        <v>141.51</v>
      </c>
      <c r="AH236" s="12"/>
      <c r="AJ236" s="4">
        <v>141.51</v>
      </c>
      <c r="AK236" s="12"/>
      <c r="AM236" s="4">
        <v>148.51</v>
      </c>
      <c r="AN236" s="4">
        <v>106.84</v>
      </c>
      <c r="AO236" s="12"/>
      <c r="AQ236" s="4">
        <v>174.27</v>
      </c>
      <c r="AR236" s="12"/>
      <c r="AU236" s="12"/>
      <c r="AV236" s="4">
        <f>MIN(K236:AQ236)</f>
        <v>95</v>
      </c>
      <c r="AW236" s="4">
        <f>MAX(K236:AQ236)</f>
        <v>174.27</v>
      </c>
    </row>
    <row r="237" spans="1:49" x14ac:dyDescent="0.25">
      <c r="A237" s="3" t="s">
        <v>39</v>
      </c>
      <c r="B237" s="1" t="s">
        <v>191</v>
      </c>
      <c r="C237" t="s">
        <v>160</v>
      </c>
      <c r="D237" s="3">
        <v>71045</v>
      </c>
      <c r="E237" s="4">
        <v>267</v>
      </c>
      <c r="F237" s="44"/>
      <c r="G237" s="4">
        <f t="shared" ref="G237" si="167">E237*0.7</f>
        <v>186.89999999999998</v>
      </c>
      <c r="I237" s="12"/>
      <c r="J237" s="4">
        <f t="shared" ref="J237" si="168">E237*0.7</f>
        <v>186.89999999999998</v>
      </c>
      <c r="L237" s="12"/>
      <c r="M237" s="4">
        <f t="shared" ref="M237" si="169">E237*0.75</f>
        <v>200.25</v>
      </c>
      <c r="O237" s="12"/>
      <c r="P237" s="4">
        <f>E237*0.8</f>
        <v>213.60000000000002</v>
      </c>
      <c r="Q237" s="4">
        <f t="shared" ref="Q237" si="170">+E237*0.51</f>
        <v>136.17000000000002</v>
      </c>
      <c r="S237" s="12"/>
      <c r="T237" s="4">
        <v>183.6</v>
      </c>
      <c r="V237" s="12"/>
      <c r="W237" s="4">
        <f>E237*0.65</f>
        <v>173.55</v>
      </c>
      <c r="Y237" s="12"/>
      <c r="Z237" s="4">
        <f>E237*0.85</f>
        <v>226.95</v>
      </c>
      <c r="AB237" s="12"/>
      <c r="AC237" s="4">
        <f>E237*0.75</f>
        <v>200.25</v>
      </c>
      <c r="AE237" s="12"/>
      <c r="AF237" s="4">
        <f>+E237*0.75</f>
        <v>200.25</v>
      </c>
      <c r="AH237" s="12"/>
      <c r="AI237" s="4">
        <f>+E237*0.75</f>
        <v>200.25</v>
      </c>
      <c r="AK237" s="12"/>
      <c r="AL237" s="4">
        <v>192.78</v>
      </c>
      <c r="AM237" s="4">
        <v>178.31</v>
      </c>
      <c r="AN237" s="4">
        <v>91.8</v>
      </c>
      <c r="AO237" s="12"/>
      <c r="AP237" s="4">
        <f>E237*0.58</f>
        <v>154.85999999999999</v>
      </c>
      <c r="AR237" s="12"/>
      <c r="AS237" s="4">
        <f>MIN(J237:AP237)</f>
        <v>91.8</v>
      </c>
      <c r="AT237" s="4">
        <f>MAX(J237:AQ237)</f>
        <v>226.95</v>
      </c>
      <c r="AU237" s="12"/>
    </row>
    <row r="238" spans="1:49" x14ac:dyDescent="0.25">
      <c r="A238" s="3"/>
      <c r="C238" t="s">
        <v>41</v>
      </c>
      <c r="D238" s="3">
        <v>71045</v>
      </c>
      <c r="E238" s="4">
        <v>21</v>
      </c>
      <c r="F238" s="44"/>
      <c r="H238" s="4">
        <f>E238*0.7</f>
        <v>14.7</v>
      </c>
      <c r="I238" s="12"/>
      <c r="K238" s="4">
        <v>9.34</v>
      </c>
      <c r="L238" s="12"/>
      <c r="N238" s="4">
        <v>10.67</v>
      </c>
      <c r="O238" s="12"/>
      <c r="R238" s="4">
        <v>8.81</v>
      </c>
      <c r="S238" s="12"/>
      <c r="U238" s="4">
        <v>10.88</v>
      </c>
      <c r="V238" s="12"/>
      <c r="X238" s="4">
        <v>10.85</v>
      </c>
      <c r="Y238" s="12"/>
      <c r="AA238" s="4">
        <v>10.88</v>
      </c>
      <c r="AB238" s="12"/>
      <c r="AD238" s="4">
        <v>11.32</v>
      </c>
      <c r="AE238" s="12"/>
      <c r="AG238" s="4">
        <v>11.32</v>
      </c>
      <c r="AH238" s="12"/>
      <c r="AJ238" s="4">
        <v>11.32</v>
      </c>
      <c r="AK238" s="12"/>
      <c r="AM238" s="4">
        <v>11.78</v>
      </c>
      <c r="AN238" s="4">
        <v>8.48</v>
      </c>
      <c r="AO238" s="12"/>
      <c r="AQ238" s="4">
        <v>13.56</v>
      </c>
      <c r="AR238" s="12"/>
      <c r="AU238" s="12"/>
      <c r="AV238" s="4">
        <f>MIN(K238:AQ238)</f>
        <v>8.48</v>
      </c>
      <c r="AW238" s="4">
        <f>MAX(K238:AQ238)</f>
        <v>13.56</v>
      </c>
    </row>
    <row r="239" spans="1:49" x14ac:dyDescent="0.25">
      <c r="A239" s="3" t="s">
        <v>39</v>
      </c>
      <c r="B239" s="1" t="s">
        <v>192</v>
      </c>
      <c r="C239" t="s">
        <v>49</v>
      </c>
      <c r="D239" s="3">
        <v>71260</v>
      </c>
      <c r="E239" s="4">
        <v>2111</v>
      </c>
      <c r="F239" s="44"/>
      <c r="G239" s="4">
        <f t="shared" ref="G239" si="171">E239*0.7</f>
        <v>1477.6999999999998</v>
      </c>
      <c r="I239" s="12"/>
      <c r="J239" s="4">
        <f t="shared" ref="J239" si="172">E239*0.7</f>
        <v>1477.6999999999998</v>
      </c>
      <c r="L239" s="12"/>
      <c r="M239" s="4">
        <f t="shared" ref="M239" si="173">E239*0.75</f>
        <v>1583.25</v>
      </c>
      <c r="O239" s="12"/>
      <c r="P239" s="4">
        <f>E239*0.8</f>
        <v>1688.8000000000002</v>
      </c>
      <c r="Q239" s="4">
        <f t="shared" ref="Q239" si="174">+E239*0.51</f>
        <v>1076.6100000000001</v>
      </c>
      <c r="S239" s="12"/>
      <c r="T239" s="4">
        <v>370.06</v>
      </c>
      <c r="V239" s="12"/>
      <c r="W239" s="4">
        <v>1200</v>
      </c>
      <c r="Y239" s="12"/>
      <c r="Z239" s="4">
        <v>1195</v>
      </c>
      <c r="AB239" s="12"/>
      <c r="AC239" s="4">
        <f>E239*0.75</f>
        <v>1583.25</v>
      </c>
      <c r="AE239" s="12"/>
      <c r="AF239" s="4">
        <f>+E239*0.75</f>
        <v>1583.25</v>
      </c>
      <c r="AH239" s="12"/>
      <c r="AI239" s="4">
        <f>+E239*0.75</f>
        <v>1583.25</v>
      </c>
      <c r="AK239" s="12"/>
      <c r="AL239" s="4">
        <v>388.56</v>
      </c>
      <c r="AM239" s="4">
        <v>359.4</v>
      </c>
      <c r="AN239" s="4">
        <v>185.03</v>
      </c>
      <c r="AO239" s="12"/>
      <c r="AP239" s="4">
        <f>E239*0.58</f>
        <v>1224.3799999999999</v>
      </c>
      <c r="AR239" s="12"/>
      <c r="AS239" s="4">
        <f>MIN(J239:AP239)</f>
        <v>185.03</v>
      </c>
      <c r="AT239" s="4">
        <f>MAX(J239:AQ239)</f>
        <v>1688.8000000000002</v>
      </c>
      <c r="AU239" s="12"/>
    </row>
    <row r="240" spans="1:49" x14ac:dyDescent="0.25">
      <c r="A240" s="3"/>
      <c r="C240" t="s">
        <v>41</v>
      </c>
      <c r="D240" s="3">
        <v>71260</v>
      </c>
      <c r="E240" s="4">
        <v>145</v>
      </c>
      <c r="F240" s="44"/>
      <c r="H240" s="4">
        <f>E240*0.7</f>
        <v>101.5</v>
      </c>
      <c r="I240" s="12"/>
      <c r="K240" s="4">
        <v>65.52</v>
      </c>
      <c r="L240" s="12"/>
      <c r="N240" s="4">
        <v>67.7</v>
      </c>
      <c r="O240" s="12"/>
      <c r="R240" s="4">
        <v>57.96</v>
      </c>
      <c r="S240" s="12"/>
      <c r="U240" s="4">
        <v>71.48</v>
      </c>
      <c r="V240" s="12"/>
      <c r="X240" s="4">
        <v>73.87</v>
      </c>
      <c r="Y240" s="12"/>
      <c r="AA240" s="4">
        <v>71.48</v>
      </c>
      <c r="AB240" s="12"/>
      <c r="AD240" s="4">
        <v>77.08</v>
      </c>
      <c r="AE240" s="12"/>
      <c r="AG240" s="4">
        <v>77.08</v>
      </c>
      <c r="AH240" s="12"/>
      <c r="AJ240" s="4">
        <v>77.08</v>
      </c>
      <c r="AK240" s="12"/>
      <c r="AM240" s="4">
        <v>75.88</v>
      </c>
      <c r="AN240" s="4">
        <v>54.59</v>
      </c>
      <c r="AO240" s="12"/>
      <c r="AQ240" s="4">
        <v>89.08</v>
      </c>
      <c r="AR240" s="12"/>
      <c r="AU240" s="12"/>
      <c r="AV240" s="4">
        <f>MIN(K240:AQ240)</f>
        <v>54.59</v>
      </c>
      <c r="AW240" s="4">
        <f>MAX(K240:AQ240)</f>
        <v>89.08</v>
      </c>
    </row>
    <row r="241" spans="1:49" x14ac:dyDescent="0.25">
      <c r="A241" s="3" t="s">
        <v>39</v>
      </c>
      <c r="B241" s="62" t="s">
        <v>193</v>
      </c>
      <c r="C241" t="s">
        <v>49</v>
      </c>
      <c r="D241" s="3">
        <v>71275</v>
      </c>
      <c r="E241" s="4">
        <v>3008</v>
      </c>
      <c r="F241" s="44"/>
      <c r="G241" s="4">
        <f t="shared" ref="G241" si="175">E241*0.7</f>
        <v>2105.6</v>
      </c>
      <c r="I241" s="12"/>
      <c r="J241" s="4">
        <f t="shared" ref="J241" si="176">E241*0.7</f>
        <v>2105.6</v>
      </c>
      <c r="L241" s="12"/>
      <c r="M241" s="4">
        <f t="shared" ref="M241" si="177">E241*0.75</f>
        <v>2256</v>
      </c>
      <c r="O241" s="12"/>
      <c r="P241" s="4">
        <f>E241*0.8</f>
        <v>2406.4</v>
      </c>
      <c r="Q241" s="4">
        <f t="shared" ref="Q241" si="178">+E241*0.51</f>
        <v>1534.08</v>
      </c>
      <c r="S241" s="12"/>
      <c r="T241" s="4">
        <v>503.4</v>
      </c>
      <c r="V241" s="12"/>
      <c r="W241" s="4">
        <f>E241*0.65</f>
        <v>1955.2</v>
      </c>
      <c r="Y241" s="12"/>
      <c r="Z241" s="4">
        <f>E241*0.85</f>
        <v>2556.7999999999997</v>
      </c>
      <c r="AB241" s="12"/>
      <c r="AC241" s="4">
        <f>E241*0.75</f>
        <v>2256</v>
      </c>
      <c r="AE241" s="12"/>
      <c r="AF241" s="4">
        <f>+E241*0.75</f>
        <v>2256</v>
      </c>
      <c r="AH241" s="12"/>
      <c r="AI241" s="4">
        <f>+E241*0.75</f>
        <v>2256</v>
      </c>
      <c r="AK241" s="12"/>
      <c r="AL241" s="4">
        <v>388.56</v>
      </c>
      <c r="AM241" s="4">
        <v>359.4</v>
      </c>
      <c r="AN241" s="4">
        <v>185.03</v>
      </c>
      <c r="AO241" s="12"/>
      <c r="AP241" s="4">
        <f>E241*0.58</f>
        <v>1744.6399999999999</v>
      </c>
      <c r="AR241" s="12"/>
      <c r="AS241" s="4">
        <f>MIN(J241:AP241)</f>
        <v>185.03</v>
      </c>
      <c r="AT241" s="4">
        <f>MAX(J241:AQ241)</f>
        <v>2556.7999999999997</v>
      </c>
      <c r="AU241" s="12"/>
    </row>
    <row r="242" spans="1:49" x14ac:dyDescent="0.25">
      <c r="A242" s="3"/>
      <c r="C242" t="s">
        <v>41</v>
      </c>
      <c r="D242" s="3">
        <v>71275</v>
      </c>
      <c r="E242" s="4">
        <v>258</v>
      </c>
      <c r="F242" s="44"/>
      <c r="H242" s="4">
        <f>E242*0.7</f>
        <v>180.6</v>
      </c>
      <c r="I242" s="12"/>
      <c r="K242" s="4">
        <v>95.47</v>
      </c>
      <c r="L242" s="12"/>
      <c r="N242" s="4">
        <v>105.35</v>
      </c>
      <c r="O242" s="12"/>
      <c r="R242" s="4">
        <v>89.5</v>
      </c>
      <c r="S242" s="12"/>
      <c r="U242" s="4">
        <v>111.04</v>
      </c>
      <c r="V242" s="12"/>
      <c r="X242" s="4">
        <v>107.64</v>
      </c>
      <c r="Y242" s="12"/>
      <c r="AA242" s="4">
        <v>111.04</v>
      </c>
      <c r="AB242" s="12"/>
      <c r="AD242" s="4">
        <v>112.32</v>
      </c>
      <c r="AE242" s="12"/>
      <c r="AG242" s="4">
        <v>112.32</v>
      </c>
      <c r="AH242" s="12"/>
      <c r="AJ242" s="4">
        <v>112.32</v>
      </c>
      <c r="AK242" s="12"/>
      <c r="AM242" s="4">
        <v>117.77</v>
      </c>
      <c r="AN242" s="4">
        <v>84.73</v>
      </c>
      <c r="AO242" s="12"/>
      <c r="AQ242" s="4">
        <v>138.38</v>
      </c>
      <c r="AR242" s="12"/>
      <c r="AU242" s="12"/>
      <c r="AV242" s="4">
        <f>MIN(K242:AQ242)</f>
        <v>84.73</v>
      </c>
      <c r="AW242" s="4">
        <f>MAX(K242:AQ242)</f>
        <v>138.38</v>
      </c>
    </row>
    <row r="243" spans="1:49" x14ac:dyDescent="0.25">
      <c r="A243" s="3" t="s">
        <v>39</v>
      </c>
      <c r="B243" s="1" t="s">
        <v>194</v>
      </c>
      <c r="C243" t="s">
        <v>49</v>
      </c>
      <c r="D243" s="3">
        <v>72110</v>
      </c>
      <c r="E243" s="4">
        <v>497</v>
      </c>
      <c r="F243" s="44"/>
      <c r="G243" s="4">
        <f t="shared" ref="G243" si="179">E243*0.7</f>
        <v>347.9</v>
      </c>
      <c r="I243" s="12"/>
      <c r="J243" s="4">
        <f t="shared" ref="J243" si="180">E243*0.7</f>
        <v>347.9</v>
      </c>
      <c r="L243" s="12"/>
      <c r="M243" s="4">
        <f t="shared" ref="M243" si="181">E243*0.75</f>
        <v>372.75</v>
      </c>
      <c r="O243" s="12"/>
      <c r="P243" s="4">
        <f>E243*0.8</f>
        <v>397.6</v>
      </c>
      <c r="Q243" s="4">
        <f t="shared" ref="Q243" si="182">+E243*0.51</f>
        <v>253.47</v>
      </c>
      <c r="S243" s="12"/>
      <c r="T243" s="4">
        <v>220.56</v>
      </c>
      <c r="V243" s="12"/>
      <c r="W243" s="4">
        <f>E243*0.65</f>
        <v>323.05</v>
      </c>
      <c r="Y243" s="12"/>
      <c r="Z243" s="4">
        <f>E243*0.85</f>
        <v>422.45</v>
      </c>
      <c r="AB243" s="12"/>
      <c r="AC243" s="4">
        <f>E243*0.75</f>
        <v>372.75</v>
      </c>
      <c r="AE243" s="12"/>
      <c r="AF243" s="4">
        <f>+E243*0.75</f>
        <v>372.75</v>
      </c>
      <c r="AH243" s="12"/>
      <c r="AI243" s="4">
        <f>+E243*0.75</f>
        <v>372.75</v>
      </c>
      <c r="AK243" s="12"/>
      <c r="AL243" s="4">
        <v>231.59</v>
      </c>
      <c r="AM243" s="4">
        <v>214.21</v>
      </c>
      <c r="AN243" s="4">
        <v>110.28</v>
      </c>
      <c r="AO243" s="12"/>
      <c r="AP243" s="4">
        <f>E243*0.58</f>
        <v>288.26</v>
      </c>
      <c r="AR243" s="12"/>
      <c r="AS243" s="4">
        <f>MIN(J243:AP243)</f>
        <v>110.28</v>
      </c>
      <c r="AT243" s="4">
        <f>MAX(J243:AQ243)</f>
        <v>422.45</v>
      </c>
      <c r="AU243" s="12"/>
    </row>
    <row r="244" spans="1:49" x14ac:dyDescent="0.25">
      <c r="A244" s="3"/>
      <c r="C244" t="s">
        <v>41</v>
      </c>
      <c r="D244" s="3">
        <v>72110</v>
      </c>
      <c r="E244" s="4">
        <v>36</v>
      </c>
      <c r="F244" s="44"/>
      <c r="H244" s="4">
        <f>E244*0.7</f>
        <v>25.2</v>
      </c>
      <c r="I244" s="12"/>
      <c r="K244" s="4">
        <v>13.3</v>
      </c>
      <c r="L244" s="12"/>
      <c r="N244" s="4">
        <v>15.22</v>
      </c>
      <c r="O244" s="12"/>
      <c r="R244" s="4">
        <v>14.27</v>
      </c>
      <c r="S244" s="12"/>
      <c r="U244" s="4">
        <v>16.170000000000002</v>
      </c>
      <c r="V244" s="12"/>
      <c r="X244" s="4">
        <v>15.45</v>
      </c>
      <c r="Y244" s="12"/>
      <c r="AA244" s="4">
        <v>16.170000000000002</v>
      </c>
      <c r="AB244" s="12"/>
      <c r="AD244" s="4">
        <v>16.13</v>
      </c>
      <c r="AE244" s="12"/>
      <c r="AG244" s="4">
        <v>16.13</v>
      </c>
      <c r="AH244" s="12"/>
      <c r="AJ244" s="4">
        <v>16.13</v>
      </c>
      <c r="AK244" s="12"/>
      <c r="AM244" s="4">
        <v>14.67</v>
      </c>
      <c r="AN244" s="4">
        <v>10.56</v>
      </c>
      <c r="AO244" s="12"/>
      <c r="AQ244" s="4">
        <v>20.149999999999999</v>
      </c>
      <c r="AR244" s="12"/>
      <c r="AU244" s="12"/>
      <c r="AV244" s="4">
        <f>MIN(K244:AQ244)</f>
        <v>10.56</v>
      </c>
      <c r="AW244" s="4">
        <f>MAX(K244:AQ244)</f>
        <v>20.149999999999999</v>
      </c>
    </row>
    <row r="245" spans="1:49" x14ac:dyDescent="0.25">
      <c r="A245" s="3" t="s">
        <v>39</v>
      </c>
      <c r="B245" s="1" t="s">
        <v>195</v>
      </c>
      <c r="C245" t="s">
        <v>49</v>
      </c>
      <c r="D245" s="3">
        <v>72200</v>
      </c>
      <c r="E245" s="4">
        <v>447</v>
      </c>
      <c r="F245" s="44"/>
      <c r="G245" s="4">
        <f t="shared" ref="G245" si="183">E245*0.7</f>
        <v>312.89999999999998</v>
      </c>
      <c r="I245" s="12"/>
      <c r="J245" s="4">
        <f t="shared" ref="J245" si="184">E245*0.7</f>
        <v>312.89999999999998</v>
      </c>
      <c r="L245" s="12"/>
      <c r="M245" s="4">
        <f t="shared" ref="M245" si="185">E245*0.75</f>
        <v>335.25</v>
      </c>
      <c r="O245" s="12"/>
      <c r="P245" s="4">
        <f>E245*0.8</f>
        <v>357.6</v>
      </c>
      <c r="Q245" s="4">
        <f t="shared" ref="Q245" si="186">+E245*0.51</f>
        <v>227.97</v>
      </c>
      <c r="S245" s="12"/>
      <c r="T245" s="4">
        <v>220.56</v>
      </c>
      <c r="V245" s="12"/>
      <c r="W245" s="4">
        <f>E245*0.65</f>
        <v>290.55</v>
      </c>
      <c r="Y245" s="12"/>
      <c r="Z245" s="4">
        <f>E245*0.85</f>
        <v>379.95</v>
      </c>
      <c r="AB245" s="12"/>
      <c r="AC245" s="4">
        <f>E245*0.75</f>
        <v>335.25</v>
      </c>
      <c r="AE245" s="12"/>
      <c r="AF245" s="4">
        <f>+E245*0.75</f>
        <v>335.25</v>
      </c>
      <c r="AH245" s="12"/>
      <c r="AI245" s="4">
        <f>+E245*0.75</f>
        <v>335.25</v>
      </c>
      <c r="AK245" s="12"/>
      <c r="AL245" s="4">
        <v>231.59</v>
      </c>
      <c r="AM245" s="4">
        <v>214.21</v>
      </c>
      <c r="AN245" s="4">
        <v>110.28</v>
      </c>
      <c r="AO245" s="12"/>
      <c r="AP245" s="4">
        <f>E245*0.58</f>
        <v>259.26</v>
      </c>
      <c r="AR245" s="12"/>
      <c r="AS245" s="4">
        <f>MIN(J245:AP245)</f>
        <v>110.28</v>
      </c>
      <c r="AT245" s="4">
        <f>MAX(J245:AQ245)</f>
        <v>379.95</v>
      </c>
      <c r="AU245" s="12"/>
    </row>
    <row r="246" spans="1:49" x14ac:dyDescent="0.25">
      <c r="A246" s="3"/>
      <c r="B246" s="65"/>
      <c r="C246" t="s">
        <v>41</v>
      </c>
      <c r="D246" s="3">
        <v>72200</v>
      </c>
      <c r="E246" s="4">
        <v>20</v>
      </c>
      <c r="F246" s="44"/>
      <c r="H246" s="4">
        <f>E246*0.7</f>
        <v>14</v>
      </c>
      <c r="I246" s="12"/>
      <c r="K246" s="4">
        <v>8.98</v>
      </c>
      <c r="L246" s="12"/>
      <c r="N246" s="4">
        <v>9.83</v>
      </c>
      <c r="O246" s="12"/>
      <c r="R246" s="4">
        <v>8.1199999999999992</v>
      </c>
      <c r="S246" s="12"/>
      <c r="U246" s="4">
        <v>10.45</v>
      </c>
      <c r="V246" s="12"/>
      <c r="X246" s="4">
        <v>10.43</v>
      </c>
      <c r="Y246" s="12"/>
      <c r="AA246" s="4">
        <v>10.45</v>
      </c>
      <c r="AB246" s="12"/>
      <c r="AD246" s="4">
        <v>10.89</v>
      </c>
      <c r="AE246" s="12"/>
      <c r="AG246" s="4">
        <f>+'[1]01_2021 UPDATE'!$AT$268</f>
        <v>10.885898880000003</v>
      </c>
      <c r="AH246" s="12"/>
      <c r="AJ246" s="4">
        <f>+'[1]01_2021 UPDATE'!$AT$268</f>
        <v>10.885898880000003</v>
      </c>
      <c r="AK246" s="12"/>
      <c r="AM246" s="4">
        <v>11.81</v>
      </c>
      <c r="AN246" s="4">
        <v>8.49</v>
      </c>
      <c r="AO246" s="12"/>
      <c r="AQ246" s="4">
        <v>13.02</v>
      </c>
      <c r="AR246" s="12"/>
      <c r="AU246" s="12"/>
      <c r="AV246" s="4">
        <f>MIN(K246:AQ246)</f>
        <v>8.1199999999999992</v>
      </c>
      <c r="AW246" s="4">
        <f>MAX(K246:AQ246)</f>
        <v>13.02</v>
      </c>
    </row>
    <row r="247" spans="1:49" x14ac:dyDescent="0.25">
      <c r="A247" s="3" t="s">
        <v>39</v>
      </c>
      <c r="B247" s="1" t="s">
        <v>196</v>
      </c>
      <c r="C247" t="s">
        <v>49</v>
      </c>
      <c r="D247" s="3">
        <v>74183</v>
      </c>
      <c r="E247" s="4">
        <v>3021</v>
      </c>
      <c r="F247" s="44"/>
      <c r="G247" s="4">
        <f t="shared" ref="G247" si="187">E247*0.7</f>
        <v>2114.6999999999998</v>
      </c>
      <c r="I247" s="12"/>
      <c r="J247" s="4">
        <v>800</v>
      </c>
      <c r="L247" s="12"/>
      <c r="M247" s="4">
        <v>800</v>
      </c>
      <c r="O247" s="12"/>
      <c r="P247" s="4">
        <f>E247*0.8</f>
        <v>2416.8000000000002</v>
      </c>
      <c r="Q247" s="4">
        <f t="shared" ref="Q247" si="188">+E247*0.51</f>
        <v>1540.71</v>
      </c>
      <c r="S247" s="12"/>
      <c r="T247" s="4">
        <v>503.4</v>
      </c>
      <c r="V247" s="12"/>
      <c r="W247" s="4">
        <f>+'[1]01_2021 UPDATE'!$AJ$362</f>
        <v>1650</v>
      </c>
      <c r="Y247" s="12"/>
      <c r="Z247" s="4">
        <v>950</v>
      </c>
      <c r="AB247" s="12"/>
      <c r="AC247" s="4">
        <v>800</v>
      </c>
      <c r="AE247" s="12"/>
      <c r="AF247" s="4">
        <f>+E247*0.75</f>
        <v>2265.75</v>
      </c>
      <c r="AH247" s="12"/>
      <c r="AI247" s="4">
        <f>+E247*0.75</f>
        <v>2265.75</v>
      </c>
      <c r="AK247" s="12"/>
      <c r="AL247" s="4">
        <v>772.84</v>
      </c>
      <c r="AM247" s="4">
        <v>714.84</v>
      </c>
      <c r="AN247" s="4">
        <v>368.02</v>
      </c>
      <c r="AO247" s="12"/>
      <c r="AP247" s="4">
        <f>E247*0.58</f>
        <v>1752.1799999999998</v>
      </c>
      <c r="AR247" s="12"/>
      <c r="AS247" s="4">
        <f>MIN(J247:AP247)</f>
        <v>368.02</v>
      </c>
      <c r="AT247" s="4">
        <f>MAX(J247:AQ247)</f>
        <v>2416.8000000000002</v>
      </c>
      <c r="AU247" s="12"/>
    </row>
    <row r="248" spans="1:49" x14ac:dyDescent="0.25">
      <c r="A248" s="3"/>
      <c r="C248" t="s">
        <v>41</v>
      </c>
      <c r="D248" s="3">
        <v>74183</v>
      </c>
      <c r="E248" s="4">
        <v>294</v>
      </c>
      <c r="F248" s="44"/>
      <c r="H248" s="4">
        <f>E248*0.7</f>
        <v>205.79999999999998</v>
      </c>
      <c r="I248" s="12"/>
      <c r="K248" s="4">
        <v>95</v>
      </c>
      <c r="L248" s="12"/>
      <c r="N248" s="4">
        <v>127.18</v>
      </c>
      <c r="O248" s="12"/>
      <c r="R248" s="4">
        <v>105.14</v>
      </c>
      <c r="S248" s="12"/>
      <c r="U248" s="4">
        <v>134.22999999999999</v>
      </c>
      <c r="V248" s="12"/>
      <c r="X248" s="4">
        <v>129.41999999999999</v>
      </c>
      <c r="Y248" s="12"/>
      <c r="AA248" s="4">
        <v>134.22999999999999</v>
      </c>
      <c r="AB248" s="12"/>
      <c r="AD248" s="4">
        <v>135.04</v>
      </c>
      <c r="AE248" s="12"/>
      <c r="AG248" s="4">
        <v>135.04</v>
      </c>
      <c r="AH248" s="12"/>
      <c r="AJ248" s="4">
        <v>135.04</v>
      </c>
      <c r="AK248" s="12"/>
      <c r="AM248" s="4">
        <v>143.27000000000001</v>
      </c>
      <c r="AN248" s="4">
        <v>103.07</v>
      </c>
      <c r="AO248" s="12"/>
      <c r="AQ248" s="4">
        <v>167.27</v>
      </c>
      <c r="AR248" s="12"/>
      <c r="AU248" s="12"/>
      <c r="AV248" s="4">
        <f>MIN(K248:AQ248)</f>
        <v>95</v>
      </c>
      <c r="AW248" s="4">
        <f>MAX(K248:AQ248)</f>
        <v>167.27</v>
      </c>
    </row>
    <row r="249" spans="1:49" x14ac:dyDescent="0.25">
      <c r="A249" s="3" t="s">
        <v>39</v>
      </c>
      <c r="B249" s="1" t="s">
        <v>197</v>
      </c>
      <c r="F249" s="44"/>
      <c r="I249" s="12"/>
      <c r="L249" s="12"/>
      <c r="O249" s="12"/>
      <c r="S249" s="12"/>
      <c r="V249" s="12"/>
      <c r="Y249" s="12"/>
      <c r="AB249" s="12"/>
      <c r="AE249" s="12"/>
      <c r="AH249" s="12"/>
      <c r="AK249" s="12"/>
      <c r="AO249" s="12"/>
      <c r="AR249" s="12"/>
      <c r="AU249" s="12"/>
    </row>
    <row r="250" spans="1:49" x14ac:dyDescent="0.25">
      <c r="A250" s="3"/>
      <c r="B250" t="s">
        <v>198</v>
      </c>
      <c r="C250" t="s">
        <v>49</v>
      </c>
      <c r="D250" s="3" t="s">
        <v>199</v>
      </c>
      <c r="E250" s="4">
        <v>754</v>
      </c>
      <c r="F250" s="44"/>
      <c r="G250" s="4">
        <f t="shared" ref="G250" si="189">E250*0.7</f>
        <v>527.79999999999995</v>
      </c>
      <c r="I250" s="12"/>
      <c r="J250" s="4">
        <f t="shared" ref="J250" si="190">E250*0.7</f>
        <v>527.79999999999995</v>
      </c>
      <c r="L250" s="12"/>
      <c r="M250" s="4">
        <f t="shared" ref="M250" si="191">E250*0.75</f>
        <v>565.5</v>
      </c>
      <c r="O250" s="12"/>
      <c r="P250" s="4">
        <f>E250*0.8</f>
        <v>603.20000000000005</v>
      </c>
      <c r="Q250" s="4">
        <f t="shared" ref="Q250:Q309" si="192">+E250*0.51</f>
        <v>384.54</v>
      </c>
      <c r="S250" s="12"/>
      <c r="T250" s="4">
        <v>370.06</v>
      </c>
      <c r="V250" s="12"/>
      <c r="W250" s="4">
        <f>E250*0.65</f>
        <v>490.1</v>
      </c>
      <c r="Y250" s="12"/>
      <c r="Z250" s="4">
        <f>E250*0.85</f>
        <v>640.9</v>
      </c>
      <c r="AB250" s="12"/>
      <c r="AC250" s="4">
        <f>E250*0.75</f>
        <v>565.5</v>
      </c>
      <c r="AE250" s="12"/>
      <c r="AF250" s="4">
        <f>+E250*0.75</f>
        <v>565.5</v>
      </c>
      <c r="AH250" s="12"/>
      <c r="AI250" s="4">
        <f>+E250*0.75</f>
        <v>565.5</v>
      </c>
      <c r="AK250" s="12"/>
      <c r="AL250" s="4">
        <v>388.56</v>
      </c>
      <c r="AM250" s="4">
        <v>359.4</v>
      </c>
      <c r="AN250" s="4">
        <v>185.03</v>
      </c>
      <c r="AO250" s="12"/>
      <c r="AP250" s="4">
        <f>E250*0.58</f>
        <v>437.32</v>
      </c>
      <c r="AR250" s="12"/>
      <c r="AS250" s="4">
        <f>MIN(J250:AP250)</f>
        <v>185.03</v>
      </c>
      <c r="AT250" s="4">
        <f>MAX(J250:AQ250)</f>
        <v>640.9</v>
      </c>
      <c r="AU250" s="12"/>
    </row>
    <row r="251" spans="1:49" x14ac:dyDescent="0.25">
      <c r="A251" s="3"/>
      <c r="C251" t="s">
        <v>41</v>
      </c>
      <c r="D251" s="3">
        <v>74220</v>
      </c>
      <c r="E251" s="4">
        <v>54</v>
      </c>
      <c r="F251" s="44"/>
      <c r="H251" s="4">
        <f>E251*0.7</f>
        <v>37.799999999999997</v>
      </c>
      <c r="I251" s="12"/>
      <c r="K251" s="4">
        <v>30.53</v>
      </c>
      <c r="L251" s="12"/>
      <c r="N251" s="4">
        <v>35.200000000000003</v>
      </c>
      <c r="O251" s="12"/>
      <c r="R251" s="4">
        <v>21.37</v>
      </c>
      <c r="S251" s="12"/>
      <c r="U251" s="4">
        <v>36.61</v>
      </c>
      <c r="V251" s="12"/>
      <c r="X251" s="4">
        <v>35.46</v>
      </c>
      <c r="Y251" s="12"/>
      <c r="AA251" s="4">
        <v>36.61</v>
      </c>
      <c r="AB251" s="12"/>
      <c r="AD251" s="4">
        <v>37</v>
      </c>
      <c r="AE251" s="12"/>
      <c r="AG251" s="4">
        <v>37</v>
      </c>
      <c r="AH251" s="12"/>
      <c r="AJ251" s="4">
        <v>37</v>
      </c>
      <c r="AK251" s="12"/>
      <c r="AM251" s="4">
        <v>39.18</v>
      </c>
      <c r="AN251" s="4">
        <v>28.19</v>
      </c>
      <c r="AO251" s="12"/>
      <c r="AQ251" s="4">
        <v>45.62</v>
      </c>
      <c r="AR251" s="12"/>
      <c r="AU251" s="12"/>
      <c r="AV251" s="4">
        <f>MIN(K251:AQ251)</f>
        <v>21.37</v>
      </c>
      <c r="AW251" s="4">
        <f>MAX(K251:AQ251)</f>
        <v>45.62</v>
      </c>
    </row>
    <row r="252" spans="1:49" x14ac:dyDescent="0.25">
      <c r="A252" s="3"/>
      <c r="B252" t="s">
        <v>200</v>
      </c>
      <c r="C252" t="s">
        <v>49</v>
      </c>
      <c r="D252" s="3" t="s">
        <v>201</v>
      </c>
      <c r="E252" s="4">
        <v>737</v>
      </c>
      <c r="F252" s="44"/>
      <c r="G252" s="4">
        <f t="shared" ref="G252" si="193">E252*0.7</f>
        <v>515.9</v>
      </c>
      <c r="I252" s="12"/>
      <c r="J252" s="4">
        <f t="shared" ref="J252" si="194">E252*0.7</f>
        <v>515.9</v>
      </c>
      <c r="L252" s="12"/>
      <c r="M252" s="4">
        <f t="shared" ref="M252" si="195">E252*0.75</f>
        <v>552.75</v>
      </c>
      <c r="O252" s="12"/>
      <c r="P252" s="4">
        <f>E252*0.8</f>
        <v>589.6</v>
      </c>
      <c r="Q252" s="4">
        <f t="shared" si="192"/>
        <v>375.87</v>
      </c>
      <c r="S252" s="12"/>
      <c r="T252" s="4">
        <v>370.06</v>
      </c>
      <c r="V252" s="12"/>
      <c r="W252" s="4">
        <f>E252*0.65</f>
        <v>479.05</v>
      </c>
      <c r="Y252" s="12"/>
      <c r="Z252" s="4">
        <f>E252*0.85</f>
        <v>626.44999999999993</v>
      </c>
      <c r="AB252" s="12"/>
      <c r="AC252" s="4">
        <f>E252*0.75</f>
        <v>552.75</v>
      </c>
      <c r="AE252" s="12"/>
      <c r="AF252" s="4">
        <f>+E252*0.75</f>
        <v>552.75</v>
      </c>
      <c r="AH252" s="12"/>
      <c r="AI252" s="4">
        <f>+E252*0.75</f>
        <v>552.75</v>
      </c>
      <c r="AK252" s="12"/>
      <c r="AL252" s="4">
        <v>388.56</v>
      </c>
      <c r="AM252" s="4">
        <v>359.4</v>
      </c>
      <c r="AN252" s="4">
        <v>185.03</v>
      </c>
      <c r="AO252" s="12"/>
      <c r="AP252" s="4">
        <f>E252*0.58</f>
        <v>427.46</v>
      </c>
      <c r="AR252" s="12"/>
      <c r="AS252" s="4">
        <f>MIN(J252:AP252)</f>
        <v>185.03</v>
      </c>
      <c r="AT252" s="4">
        <f>MAX(J252:AQ252)</f>
        <v>626.44999999999993</v>
      </c>
      <c r="AU252" s="12"/>
    </row>
    <row r="253" spans="1:49" x14ac:dyDescent="0.25">
      <c r="A253" s="3"/>
      <c r="C253" t="s">
        <v>41</v>
      </c>
      <c r="D253" s="3">
        <v>74230</v>
      </c>
      <c r="E253" s="4">
        <v>171</v>
      </c>
      <c r="F253" s="44"/>
      <c r="H253" s="4">
        <f>E253*0.7</f>
        <v>119.69999999999999</v>
      </c>
      <c r="I253" s="12"/>
      <c r="K253" s="4">
        <v>26.96</v>
      </c>
      <c r="L253" s="12"/>
      <c r="N253" s="4">
        <v>31.06</v>
      </c>
      <c r="O253" s="12"/>
      <c r="R253" s="4">
        <v>24.44</v>
      </c>
      <c r="S253" s="12"/>
      <c r="U253" s="4">
        <v>32.67</v>
      </c>
      <c r="V253" s="12"/>
      <c r="X253" s="4">
        <v>31.32</v>
      </c>
      <c r="Y253" s="12"/>
      <c r="AA253" s="4">
        <v>32.67</v>
      </c>
      <c r="AB253" s="12"/>
      <c r="AD253" s="4">
        <v>32.68</v>
      </c>
      <c r="AE253" s="12"/>
      <c r="AG253" s="4">
        <v>32.68</v>
      </c>
      <c r="AH253" s="12"/>
      <c r="AJ253" s="4">
        <v>32.68</v>
      </c>
      <c r="AK253" s="12"/>
      <c r="AM253" s="4">
        <v>34.9</v>
      </c>
      <c r="AN253" s="4">
        <v>25.11</v>
      </c>
      <c r="AO253" s="12"/>
      <c r="AQ253" s="4">
        <v>40.71</v>
      </c>
      <c r="AR253" s="12"/>
      <c r="AU253" s="12"/>
      <c r="AV253" s="4">
        <f>MIN(K253:AQ253)</f>
        <v>24.44</v>
      </c>
      <c r="AW253" s="4">
        <f>MAX(K253:AQ253)</f>
        <v>40.71</v>
      </c>
    </row>
    <row r="254" spans="1:49" x14ac:dyDescent="0.25">
      <c r="A254" s="3" t="s">
        <v>39</v>
      </c>
      <c r="B254" s="1" t="s">
        <v>202</v>
      </c>
      <c r="C254" t="s">
        <v>49</v>
      </c>
      <c r="D254" s="3">
        <v>75561</v>
      </c>
      <c r="E254" s="4">
        <v>2713</v>
      </c>
      <c r="F254" s="44"/>
      <c r="G254" s="4">
        <f t="shared" ref="G254" si="196">E254*0.7</f>
        <v>1899.1</v>
      </c>
      <c r="I254" s="12"/>
      <c r="J254" s="4">
        <v>800</v>
      </c>
      <c r="L254" s="12"/>
      <c r="M254" s="4">
        <f>+'[1]01_2021 UPDATE'!$P$374</f>
        <v>800</v>
      </c>
      <c r="O254" s="12"/>
      <c r="P254" s="4">
        <f>E254*0.8</f>
        <v>2170.4</v>
      </c>
      <c r="Q254" s="4">
        <f t="shared" si="192"/>
        <v>1383.63</v>
      </c>
      <c r="S254" s="12"/>
      <c r="T254" s="4">
        <v>1653.9</v>
      </c>
      <c r="V254" s="12"/>
      <c r="W254" s="4">
        <v>1650</v>
      </c>
      <c r="Y254" s="12"/>
      <c r="Z254" s="4">
        <v>950</v>
      </c>
      <c r="AB254" s="12"/>
      <c r="AC254" s="4">
        <v>800</v>
      </c>
      <c r="AE254" s="12"/>
      <c r="AF254" s="4">
        <f>+E254*0.75</f>
        <v>2034.75</v>
      </c>
      <c r="AH254" s="12"/>
      <c r="AI254" s="4">
        <f>+E254*0.75</f>
        <v>2034.75</v>
      </c>
      <c r="AK254" s="12"/>
      <c r="AL254" s="4">
        <v>772.84</v>
      </c>
      <c r="AM254" s="4">
        <v>714.84</v>
      </c>
      <c r="AN254" s="4">
        <v>368.02</v>
      </c>
      <c r="AO254" s="12"/>
      <c r="AP254" s="4">
        <f>E254*0.58</f>
        <v>1573.54</v>
      </c>
      <c r="AR254" s="12"/>
      <c r="AS254" s="4">
        <f>MIN(J254:AP254)</f>
        <v>368.02</v>
      </c>
      <c r="AT254" s="4">
        <f>MAX(J254:AQ254)</f>
        <v>2170.4</v>
      </c>
      <c r="AU254" s="12"/>
    </row>
    <row r="255" spans="1:49" x14ac:dyDescent="0.25">
      <c r="A255" s="3"/>
      <c r="C255" t="s">
        <v>41</v>
      </c>
      <c r="D255" s="3">
        <v>75561</v>
      </c>
      <c r="E255" s="4">
        <v>350</v>
      </c>
      <c r="F255" s="44"/>
      <c r="H255" s="4">
        <f>E255*0.7</f>
        <v>244.99999999999997</v>
      </c>
      <c r="I255" s="12"/>
      <c r="K255" s="4">
        <v>95</v>
      </c>
      <c r="L255" s="12"/>
      <c r="N255" s="4">
        <v>149.07</v>
      </c>
      <c r="O255" s="12"/>
      <c r="R255" s="4">
        <v>116.7</v>
      </c>
      <c r="S255" s="12"/>
      <c r="U255" s="4">
        <v>157.46</v>
      </c>
      <c r="V255" s="12"/>
      <c r="X255" s="4">
        <v>150.72999999999999</v>
      </c>
      <c r="Y255" s="12"/>
      <c r="AA255" s="4">
        <v>157.46</v>
      </c>
      <c r="AB255" s="12"/>
      <c r="AD255" s="4">
        <v>157.88999999999999</v>
      </c>
      <c r="AE255" s="12"/>
      <c r="AG255" s="4">
        <v>157.29</v>
      </c>
      <c r="AH255" s="12"/>
      <c r="AJ255" s="4">
        <v>157.29</v>
      </c>
      <c r="AK255" s="12"/>
      <c r="AM255" s="4">
        <v>169.63</v>
      </c>
      <c r="AN255" s="4">
        <v>122.03</v>
      </c>
      <c r="AO255" s="12"/>
      <c r="AQ255" s="4">
        <v>196.22</v>
      </c>
      <c r="AR255" s="12"/>
      <c r="AU255" s="12"/>
      <c r="AV255" s="4">
        <f>MIN(K255:AQ255)</f>
        <v>95</v>
      </c>
      <c r="AW255" s="4">
        <f>MAX(K255:AQ255)</f>
        <v>196.22</v>
      </c>
    </row>
    <row r="256" spans="1:49" x14ac:dyDescent="0.25">
      <c r="A256" s="3" t="s">
        <v>39</v>
      </c>
      <c r="B256" s="1" t="s">
        <v>203</v>
      </c>
      <c r="C256" t="s">
        <v>49</v>
      </c>
      <c r="D256" s="3">
        <v>75574</v>
      </c>
      <c r="E256" s="4">
        <v>2580</v>
      </c>
      <c r="F256" s="44"/>
      <c r="G256" s="4">
        <f t="shared" ref="G256" si="197">E256*0.7</f>
        <v>1805.9999999999998</v>
      </c>
      <c r="I256" s="12"/>
      <c r="J256" s="4">
        <f>E256*0.7</f>
        <v>1805.9999999999998</v>
      </c>
      <c r="L256" s="12"/>
      <c r="M256" s="4">
        <f t="shared" ref="M256" si="198">E256*0.75</f>
        <v>1935</v>
      </c>
      <c r="O256" s="12"/>
      <c r="P256" s="4">
        <f>E256*0.8</f>
        <v>2064</v>
      </c>
      <c r="Q256" s="4">
        <f t="shared" si="192"/>
        <v>1315.8</v>
      </c>
      <c r="S256" s="12"/>
      <c r="T256" s="4">
        <v>1962.82</v>
      </c>
      <c r="V256" s="12"/>
      <c r="W256" s="4">
        <f>E256*0.65</f>
        <v>1677</v>
      </c>
      <c r="Y256" s="12"/>
      <c r="Z256" s="4">
        <f>E256*0.85</f>
        <v>2193</v>
      </c>
      <c r="AB256" s="12"/>
      <c r="AC256" s="4">
        <f>E256*0.75</f>
        <v>1935</v>
      </c>
      <c r="AE256" s="12"/>
      <c r="AF256" s="4">
        <f>+E256*0.75</f>
        <v>1935</v>
      </c>
      <c r="AH256" s="12"/>
      <c r="AI256" s="4">
        <f>+E256*0.75</f>
        <v>1935</v>
      </c>
      <c r="AK256" s="12"/>
      <c r="AL256" s="4">
        <v>772.84</v>
      </c>
      <c r="AM256" s="4">
        <v>714.84</v>
      </c>
      <c r="AN256" s="4">
        <v>368.02</v>
      </c>
      <c r="AO256" s="12"/>
      <c r="AP256" s="4">
        <f>E256*0.58</f>
        <v>1496.3999999999999</v>
      </c>
      <c r="AR256" s="12"/>
      <c r="AS256" s="4">
        <f>MIN(J256:AP256)</f>
        <v>368.02</v>
      </c>
      <c r="AT256" s="4">
        <f>MAX(J256:AQ256)</f>
        <v>2193</v>
      </c>
      <c r="AU256" s="12"/>
    </row>
    <row r="257" spans="1:49" x14ac:dyDescent="0.25">
      <c r="A257" s="3"/>
      <c r="C257" t="s">
        <v>41</v>
      </c>
      <c r="D257" s="3">
        <v>75574</v>
      </c>
      <c r="E257" s="4">
        <v>299</v>
      </c>
      <c r="F257" s="44"/>
      <c r="H257" s="4">
        <f>E257*0.7</f>
        <v>209.29999999999998</v>
      </c>
      <c r="I257" s="12"/>
      <c r="K257" s="4">
        <v>124.05</v>
      </c>
      <c r="L257" s="12"/>
      <c r="N257" s="4">
        <v>137.91</v>
      </c>
      <c r="O257" s="12"/>
      <c r="R257" s="4">
        <v>109.84</v>
      </c>
      <c r="S257" s="12"/>
      <c r="U257" s="4">
        <v>145.61000000000001</v>
      </c>
      <c r="V257" s="12"/>
      <c r="X257" s="4">
        <v>139.86000000000001</v>
      </c>
      <c r="Y257" s="12"/>
      <c r="AA257" s="4">
        <v>145.61000000000001</v>
      </c>
      <c r="AB257" s="12"/>
      <c r="AD257" s="4">
        <v>145.94</v>
      </c>
      <c r="AE257" s="12"/>
      <c r="AG257" s="4">
        <v>145.94</v>
      </c>
      <c r="AH257" s="12"/>
      <c r="AJ257" s="4">
        <v>145.94</v>
      </c>
      <c r="AK257" s="12"/>
      <c r="AM257" s="4">
        <v>156.28</v>
      </c>
      <c r="AN257" s="4">
        <v>112.43</v>
      </c>
      <c r="AO257" s="12"/>
      <c r="AQ257" s="4">
        <v>181.46</v>
      </c>
      <c r="AR257" s="12"/>
      <c r="AU257" s="12"/>
      <c r="AV257" s="4">
        <f>MIN(K257:AQ257)</f>
        <v>109.84</v>
      </c>
      <c r="AW257" s="4">
        <f>MAX(K257:AQ257)</f>
        <v>181.46</v>
      </c>
    </row>
    <row r="258" spans="1:49" x14ac:dyDescent="0.25">
      <c r="A258" s="3" t="s">
        <v>39</v>
      </c>
      <c r="B258" s="1" t="s">
        <v>204</v>
      </c>
      <c r="C258" t="s">
        <v>49</v>
      </c>
      <c r="D258" s="3">
        <v>76705</v>
      </c>
      <c r="E258" s="4">
        <v>676</v>
      </c>
      <c r="F258" s="44"/>
      <c r="G258" s="4">
        <f t="shared" ref="G258" si="199">E258*0.7</f>
        <v>473.2</v>
      </c>
      <c r="I258" s="12"/>
      <c r="J258" s="4">
        <f>E258*0.7</f>
        <v>473.2</v>
      </c>
      <c r="L258" s="12"/>
      <c r="M258" s="4">
        <f t="shared" ref="M258" si="200">E258*0.75</f>
        <v>507</v>
      </c>
      <c r="O258" s="12"/>
      <c r="P258" s="4">
        <f>E258*0.8</f>
        <v>540.80000000000007</v>
      </c>
      <c r="Q258" s="4">
        <f t="shared" si="192"/>
        <v>344.76</v>
      </c>
      <c r="S258" s="12"/>
      <c r="T258" s="4">
        <v>220.56</v>
      </c>
      <c r="V258" s="12"/>
      <c r="W258" s="4">
        <f>E258*0.65</f>
        <v>439.40000000000003</v>
      </c>
      <c r="Y258" s="12"/>
      <c r="Z258" s="4">
        <f>E258*0.85</f>
        <v>574.6</v>
      </c>
      <c r="AB258" s="12"/>
      <c r="AC258" s="4">
        <f>E258*0.75</f>
        <v>507</v>
      </c>
      <c r="AE258" s="12"/>
      <c r="AF258" s="4">
        <f>+E258*0.75</f>
        <v>507</v>
      </c>
      <c r="AH258" s="12"/>
      <c r="AI258" s="4">
        <f>+E258*0.75</f>
        <v>507</v>
      </c>
      <c r="AK258" s="12"/>
      <c r="AL258" s="4">
        <v>231.59</v>
      </c>
      <c r="AM258" s="4">
        <v>214.21</v>
      </c>
      <c r="AN258" s="4">
        <v>110.28</v>
      </c>
      <c r="AO258" s="12"/>
      <c r="AP258" s="4">
        <f>E258*0.58</f>
        <v>392.08</v>
      </c>
      <c r="AR258" s="12"/>
      <c r="AS258" s="4">
        <f>MIN(J258:AP258)</f>
        <v>110.28</v>
      </c>
      <c r="AT258" s="4">
        <f>MAX(J258:AQ258)</f>
        <v>574.6</v>
      </c>
      <c r="AU258" s="12"/>
    </row>
    <row r="259" spans="1:49" x14ac:dyDescent="0.25">
      <c r="A259" s="3"/>
      <c r="C259" t="s">
        <v>41</v>
      </c>
      <c r="D259" s="3">
        <v>76705</v>
      </c>
      <c r="E259" s="4">
        <v>62</v>
      </c>
      <c r="F259" s="44"/>
      <c r="H259" s="4">
        <f>E259*0.7</f>
        <v>43.4</v>
      </c>
      <c r="I259" s="12"/>
      <c r="K259" s="4">
        <v>29.8</v>
      </c>
      <c r="L259" s="12"/>
      <c r="N259" s="4">
        <v>34.369999999999997</v>
      </c>
      <c r="O259" s="12"/>
      <c r="R259" s="4">
        <v>27.45</v>
      </c>
      <c r="S259" s="12"/>
      <c r="U259" s="4">
        <v>35.72</v>
      </c>
      <c r="V259" s="12"/>
      <c r="X259" s="4">
        <v>34.619999999999997</v>
      </c>
      <c r="Y259" s="12"/>
      <c r="AA259" s="4">
        <v>35.72</v>
      </c>
      <c r="AB259" s="12"/>
      <c r="AD259" s="4">
        <v>36.119999999999997</v>
      </c>
      <c r="AE259" s="12"/>
      <c r="AG259" s="4">
        <v>36.119999999999997</v>
      </c>
      <c r="AH259" s="12"/>
      <c r="AJ259" s="4">
        <v>36.119999999999997</v>
      </c>
      <c r="AK259" s="12"/>
      <c r="AM259" s="4">
        <v>38.71</v>
      </c>
      <c r="AN259" s="4">
        <v>27.85</v>
      </c>
      <c r="AO259" s="12"/>
      <c r="AQ259" s="4">
        <v>44.51</v>
      </c>
      <c r="AR259" s="12"/>
      <c r="AU259" s="12"/>
      <c r="AV259" s="4">
        <f>MIN(K259:AQ259)</f>
        <v>27.45</v>
      </c>
      <c r="AW259" s="4">
        <f>MAX(K259:AQ259)</f>
        <v>44.51</v>
      </c>
    </row>
    <row r="260" spans="1:49" x14ac:dyDescent="0.25">
      <c r="A260" s="3" t="s">
        <v>39</v>
      </c>
      <c r="B260" s="1" t="s">
        <v>205</v>
      </c>
      <c r="C260" t="s">
        <v>49</v>
      </c>
      <c r="D260" s="3">
        <v>77080</v>
      </c>
      <c r="E260" s="4">
        <v>716</v>
      </c>
      <c r="F260" s="44"/>
      <c r="G260" s="4">
        <f t="shared" ref="G260" si="201">E260*0.7</f>
        <v>501.2</v>
      </c>
      <c r="I260" s="12"/>
      <c r="J260" s="4">
        <f>E260*0.7</f>
        <v>501.2</v>
      </c>
      <c r="L260" s="12"/>
      <c r="M260" s="4">
        <f t="shared" ref="M260" si="202">E260*0.75</f>
        <v>537</v>
      </c>
      <c r="O260" s="12"/>
      <c r="P260" s="4">
        <f>E260*0.8</f>
        <v>572.80000000000007</v>
      </c>
      <c r="Q260" s="4">
        <f t="shared" si="192"/>
        <v>365.16</v>
      </c>
      <c r="S260" s="12"/>
      <c r="T260" s="4">
        <v>503.4</v>
      </c>
      <c r="V260" s="12"/>
      <c r="W260" s="4">
        <f>E260*0.65</f>
        <v>465.40000000000003</v>
      </c>
      <c r="Y260" s="12"/>
      <c r="Z260" s="4">
        <f>E260*0.85</f>
        <v>608.6</v>
      </c>
      <c r="AB260" s="12"/>
      <c r="AC260" s="4">
        <f>E260*0.75</f>
        <v>537</v>
      </c>
      <c r="AE260" s="12"/>
      <c r="AF260" s="4">
        <f>+E260*0.75</f>
        <v>537</v>
      </c>
      <c r="AH260" s="12"/>
      <c r="AI260" s="4">
        <f>+E260*0.75</f>
        <v>537</v>
      </c>
      <c r="AK260" s="12"/>
      <c r="AL260" s="4">
        <v>231.59</v>
      </c>
      <c r="AM260" s="4">
        <v>214.21</v>
      </c>
      <c r="AN260" s="4">
        <v>110.28</v>
      </c>
      <c r="AO260" s="12"/>
      <c r="AP260" s="4">
        <f>E260*0.58</f>
        <v>415.28</v>
      </c>
      <c r="AR260" s="12"/>
      <c r="AS260" s="4">
        <f>MIN(J260:AP260)</f>
        <v>110.28</v>
      </c>
      <c r="AT260" s="4">
        <f>MAX(J260:AQ260)</f>
        <v>608.6</v>
      </c>
      <c r="AU260" s="12"/>
    </row>
    <row r="261" spans="1:49" x14ac:dyDescent="0.25">
      <c r="A261" s="3"/>
      <c r="C261" t="s">
        <v>41</v>
      </c>
      <c r="D261" s="3">
        <v>77080</v>
      </c>
      <c r="E261" s="4">
        <v>23</v>
      </c>
      <c r="F261" s="44"/>
      <c r="H261" s="4">
        <f>E261*0.7</f>
        <v>16.099999999999998</v>
      </c>
      <c r="I261" s="12"/>
      <c r="K261" s="4">
        <v>10.42</v>
      </c>
      <c r="L261" s="12"/>
      <c r="N261" s="4">
        <v>11.48</v>
      </c>
      <c r="O261" s="12"/>
      <c r="R261" s="4">
        <v>9.49</v>
      </c>
      <c r="S261" s="12"/>
      <c r="U261" s="4">
        <v>12.2</v>
      </c>
      <c r="V261" s="12"/>
      <c r="X261" s="4">
        <v>11.68</v>
      </c>
      <c r="Y261" s="12"/>
      <c r="AA261" s="4">
        <v>12.2</v>
      </c>
      <c r="AB261" s="12"/>
      <c r="AD261" s="4">
        <v>12.19</v>
      </c>
      <c r="AE261" s="12"/>
      <c r="AG261" s="4">
        <v>12.19</v>
      </c>
      <c r="AH261" s="12"/>
      <c r="AJ261" s="4">
        <v>12.19</v>
      </c>
      <c r="AK261" s="12"/>
      <c r="AM261" s="4">
        <v>13.22</v>
      </c>
      <c r="AN261" s="4">
        <v>9.51</v>
      </c>
      <c r="AO261" s="12"/>
      <c r="AQ261" s="4">
        <v>15.21</v>
      </c>
      <c r="AR261" s="12"/>
      <c r="AU261" s="12"/>
      <c r="AV261" s="4">
        <f>MIN(K261:AQ261)</f>
        <v>9.49</v>
      </c>
      <c r="AW261" s="4">
        <f>MAX(K261:AQ261)</f>
        <v>15.21</v>
      </c>
    </row>
    <row r="262" spans="1:49" x14ac:dyDescent="0.25">
      <c r="A262" s="3" t="s">
        <v>39</v>
      </c>
      <c r="B262" s="1" t="s">
        <v>206</v>
      </c>
      <c r="C262" t="s">
        <v>49</v>
      </c>
      <c r="D262" s="3">
        <v>78264</v>
      </c>
      <c r="E262" s="4">
        <v>2181</v>
      </c>
      <c r="F262" s="44"/>
      <c r="G262" s="4">
        <f t="shared" ref="G262" si="203">E262*0.7</f>
        <v>1526.6999999999998</v>
      </c>
      <c r="I262" s="12"/>
      <c r="J262" s="4">
        <f>E262*0.7</f>
        <v>1526.6999999999998</v>
      </c>
      <c r="L262" s="12"/>
      <c r="M262" s="4">
        <f t="shared" ref="M262" si="204">E262*0.75</f>
        <v>1635.75</v>
      </c>
      <c r="O262" s="12"/>
      <c r="P262" s="4">
        <f>E262*0.8</f>
        <v>1744.8000000000002</v>
      </c>
      <c r="Q262" s="4">
        <f t="shared" si="192"/>
        <v>1112.31</v>
      </c>
      <c r="S262" s="12"/>
      <c r="T262" s="4">
        <v>843.42</v>
      </c>
      <c r="V262" s="12"/>
      <c r="W262" s="4">
        <f>E262*0.65</f>
        <v>1417.65</v>
      </c>
      <c r="Y262" s="12"/>
      <c r="Z262" s="4">
        <f>E262*0.85</f>
        <v>1853.85</v>
      </c>
      <c r="AB262" s="12"/>
      <c r="AC262" s="4">
        <f>E262*0.75</f>
        <v>1635.75</v>
      </c>
      <c r="AE262" s="12"/>
      <c r="AF262" s="4">
        <f>+E262*0.75</f>
        <v>1635.75</v>
      </c>
      <c r="AH262" s="12"/>
      <c r="AI262" s="4">
        <f>+E262*0.75</f>
        <v>1635.75</v>
      </c>
      <c r="AK262" s="12"/>
      <c r="AL262" s="4">
        <v>885.59</v>
      </c>
      <c r="AM262" s="4">
        <v>819.13</v>
      </c>
      <c r="AN262" s="4">
        <v>421.71</v>
      </c>
      <c r="AO262" s="12"/>
      <c r="AP262" s="4">
        <f>E262*0.58</f>
        <v>1264.98</v>
      </c>
      <c r="AR262" s="12"/>
      <c r="AS262" s="4">
        <f>MIN(J262:AP262)</f>
        <v>421.71</v>
      </c>
      <c r="AT262" s="4">
        <f>MAX(J262:AQ262)</f>
        <v>1853.85</v>
      </c>
      <c r="AU262" s="12"/>
    </row>
    <row r="263" spans="1:49" x14ac:dyDescent="0.25">
      <c r="A263" s="3"/>
      <c r="C263" t="s">
        <v>41</v>
      </c>
      <c r="D263" s="3">
        <v>78264</v>
      </c>
      <c r="E263" s="4">
        <v>91</v>
      </c>
      <c r="F263" s="44"/>
      <c r="H263" s="4">
        <f>E263*0.7</f>
        <v>63.699999999999996</v>
      </c>
      <c r="I263" s="12"/>
      <c r="K263" s="4">
        <v>39.53</v>
      </c>
      <c r="L263" s="12"/>
      <c r="N263" s="4">
        <v>45.1</v>
      </c>
      <c r="O263" s="12"/>
      <c r="R263" s="4">
        <v>36.32</v>
      </c>
      <c r="S263" s="12"/>
      <c r="U263" s="4">
        <v>47.47</v>
      </c>
      <c r="V263" s="12"/>
      <c r="X263" s="4">
        <v>45.92</v>
      </c>
      <c r="Y263" s="12"/>
      <c r="AA263" s="4">
        <v>47.47</v>
      </c>
      <c r="AB263" s="12"/>
      <c r="AD263" s="4">
        <v>47.92</v>
      </c>
      <c r="AE263" s="12"/>
      <c r="AG263" s="4">
        <v>47.92</v>
      </c>
      <c r="AH263" s="12"/>
      <c r="AJ263" s="4">
        <v>47.92</v>
      </c>
      <c r="AK263" s="12"/>
      <c r="AM263" s="4">
        <v>50.47</v>
      </c>
      <c r="AN263" s="4">
        <v>36.31</v>
      </c>
      <c r="AO263" s="12"/>
      <c r="AQ263" s="4">
        <v>59.15</v>
      </c>
      <c r="AR263" s="12"/>
      <c r="AU263" s="12"/>
      <c r="AV263" s="4">
        <f>MIN(K263:AQ263)</f>
        <v>36.31</v>
      </c>
      <c r="AW263" s="4">
        <f>MAX(K263:AQ263)</f>
        <v>59.15</v>
      </c>
    </row>
    <row r="264" spans="1:49" x14ac:dyDescent="0.25">
      <c r="A264" s="3" t="s">
        <v>39</v>
      </c>
      <c r="B264" s="1" t="s">
        <v>207</v>
      </c>
      <c r="C264" t="s">
        <v>49</v>
      </c>
      <c r="D264" s="3">
        <v>78451</v>
      </c>
      <c r="E264" s="4">
        <v>4151</v>
      </c>
      <c r="F264" s="44"/>
      <c r="G264" s="4">
        <f t="shared" ref="G264" si="205">E264*0.7</f>
        <v>2905.7</v>
      </c>
      <c r="I264" s="12"/>
      <c r="J264" s="4">
        <f>E264*0.7</f>
        <v>2905.7</v>
      </c>
      <c r="L264" s="12"/>
      <c r="M264" s="4">
        <f t="shared" ref="M264" si="206">E264*0.75</f>
        <v>3113.25</v>
      </c>
      <c r="O264" s="12"/>
      <c r="P264" s="4">
        <f>E264*0.8</f>
        <v>3320.8</v>
      </c>
      <c r="Q264" s="4">
        <f t="shared" si="192"/>
        <v>2117.0100000000002</v>
      </c>
      <c r="S264" s="12"/>
      <c r="T264" s="4">
        <v>2731.4</v>
      </c>
      <c r="V264" s="12"/>
      <c r="W264" s="4">
        <f>E264*0.65</f>
        <v>2698.15</v>
      </c>
      <c r="Y264" s="12"/>
      <c r="Z264" s="4">
        <f>E264*0.85</f>
        <v>3528.35</v>
      </c>
      <c r="AB264" s="12"/>
      <c r="AC264" s="4">
        <f>E264*0.75</f>
        <v>3113.25</v>
      </c>
      <c r="AE264" s="12"/>
      <c r="AF264" s="4">
        <f>+E264*0.75</f>
        <v>3113.25</v>
      </c>
      <c r="AH264" s="12"/>
      <c r="AI264" s="4">
        <f>+E264*0.75</f>
        <v>3113.25</v>
      </c>
      <c r="AK264" s="12"/>
      <c r="AL264" s="4">
        <v>2867.97</v>
      </c>
      <c r="AM264" s="4">
        <v>2652.74</v>
      </c>
      <c r="AN264" s="4">
        <v>1365.7</v>
      </c>
      <c r="AO264" s="12"/>
      <c r="AP264" s="4">
        <f>E264*0.58</f>
        <v>2407.58</v>
      </c>
      <c r="AR264" s="12"/>
      <c r="AS264" s="4">
        <f>MIN(J264:AP264)</f>
        <v>1365.7</v>
      </c>
      <c r="AT264" s="4">
        <f>MAX(J264:AQ264)</f>
        <v>3528.35</v>
      </c>
      <c r="AU264" s="12"/>
    </row>
    <row r="265" spans="1:49" x14ac:dyDescent="0.25">
      <c r="A265" s="3"/>
      <c r="C265" t="s">
        <v>41</v>
      </c>
      <c r="D265" s="3">
        <v>78451</v>
      </c>
      <c r="E265" s="4">
        <v>137</v>
      </c>
      <c r="F265" s="44"/>
      <c r="H265" s="4">
        <f>E265*0.7</f>
        <v>95.899999999999991</v>
      </c>
      <c r="I265" s="12"/>
      <c r="K265" s="4">
        <v>68.27</v>
      </c>
      <c r="L265" s="12"/>
      <c r="N265" s="4">
        <v>77.75</v>
      </c>
      <c r="O265" s="12"/>
      <c r="R265" s="4">
        <v>62.53</v>
      </c>
      <c r="S265" s="12"/>
      <c r="U265" s="4">
        <v>82.47</v>
      </c>
      <c r="V265" s="12"/>
      <c r="X265" s="4">
        <v>79.3</v>
      </c>
      <c r="Y265" s="12"/>
      <c r="AA265" s="4">
        <v>82.47</v>
      </c>
      <c r="AB265" s="12"/>
      <c r="AD265" s="4">
        <v>82.75</v>
      </c>
      <c r="AE265" s="12"/>
      <c r="AG265" s="4">
        <v>82.75</v>
      </c>
      <c r="AH265" s="12"/>
      <c r="AJ265" s="4">
        <v>82.75</v>
      </c>
      <c r="AK265" s="12"/>
      <c r="AM265" s="4">
        <v>89.44</v>
      </c>
      <c r="AN265" s="4">
        <v>64.349999999999994</v>
      </c>
      <c r="AO265" s="12"/>
      <c r="AQ265" s="4">
        <v>102.77</v>
      </c>
      <c r="AR265" s="12"/>
      <c r="AU265" s="12"/>
      <c r="AV265" s="4">
        <f>MIN(K265:AQ265)</f>
        <v>62.53</v>
      </c>
      <c r="AW265" s="4">
        <f>MAX(K265:AQ265)</f>
        <v>102.77</v>
      </c>
    </row>
    <row r="266" spans="1:49" x14ac:dyDescent="0.25">
      <c r="A266" s="3" t="s">
        <v>39</v>
      </c>
      <c r="B266" s="1" t="s">
        <v>208</v>
      </c>
      <c r="C266" t="s">
        <v>49</v>
      </c>
      <c r="D266" s="3">
        <v>78452</v>
      </c>
      <c r="E266" s="4">
        <v>4835</v>
      </c>
      <c r="F266" s="44"/>
      <c r="G266" s="4">
        <f t="shared" ref="G266" si="207">E266*0.7</f>
        <v>3384.5</v>
      </c>
      <c r="I266" s="12"/>
      <c r="J266" s="4">
        <f>E266*0.7</f>
        <v>3384.5</v>
      </c>
      <c r="L266" s="12"/>
      <c r="M266" s="4">
        <f t="shared" ref="M266:M268" si="208">E266*0.75</f>
        <v>3626.25</v>
      </c>
      <c r="O266" s="12"/>
      <c r="P266" s="4">
        <f>E266*0.8</f>
        <v>3868</v>
      </c>
      <c r="Q266" s="4">
        <f t="shared" si="192"/>
        <v>2465.85</v>
      </c>
      <c r="S266" s="12"/>
      <c r="T266" s="4">
        <v>2731.4</v>
      </c>
      <c r="V266" s="12"/>
      <c r="W266" s="4">
        <f>E266*0.65</f>
        <v>3142.75</v>
      </c>
      <c r="Y266" s="12"/>
      <c r="Z266" s="4">
        <f>E266*0.85</f>
        <v>4109.75</v>
      </c>
      <c r="AB266" s="12"/>
      <c r="AC266" s="4">
        <f>E266*0.75</f>
        <v>3626.25</v>
      </c>
      <c r="AE266" s="12"/>
      <c r="AF266" s="4">
        <f>+E266*0.75</f>
        <v>3626.25</v>
      </c>
      <c r="AH266" s="12"/>
      <c r="AI266" s="4">
        <f>+E266*0.75</f>
        <v>3626.25</v>
      </c>
      <c r="AK266" s="12"/>
      <c r="AL266" s="4">
        <v>2867.97</v>
      </c>
      <c r="AM266" s="4">
        <v>2652.74</v>
      </c>
      <c r="AN266" s="4">
        <v>1365.7</v>
      </c>
      <c r="AO266" s="12"/>
      <c r="AP266" s="4">
        <f>E266*0.58</f>
        <v>2804.2999999999997</v>
      </c>
      <c r="AR266" s="12"/>
      <c r="AS266" s="4">
        <f>MIN(J266:AP266)</f>
        <v>1365.7</v>
      </c>
      <c r="AT266" s="4">
        <f>MAX(J266:AQ266)</f>
        <v>4109.75</v>
      </c>
      <c r="AU266" s="12"/>
    </row>
    <row r="267" spans="1:49" x14ac:dyDescent="0.25">
      <c r="A267" s="3"/>
      <c r="C267" t="s">
        <v>41</v>
      </c>
      <c r="D267" s="3">
        <v>78452</v>
      </c>
      <c r="E267" s="4">
        <v>187</v>
      </c>
      <c r="F267" s="44"/>
      <c r="H267" s="4">
        <f>E267*0.7</f>
        <v>130.9</v>
      </c>
      <c r="I267" s="12"/>
      <c r="K267" s="4">
        <v>80.489999999999995</v>
      </c>
      <c r="L267" s="12"/>
      <c r="N267" s="4">
        <v>92.04</v>
      </c>
      <c r="O267" s="12"/>
      <c r="R267" s="4">
        <v>74.14</v>
      </c>
      <c r="S267" s="12"/>
      <c r="U267" s="4">
        <v>97.31</v>
      </c>
      <c r="V267" s="12"/>
      <c r="X267" s="4">
        <v>93.5</v>
      </c>
      <c r="Y267" s="12"/>
      <c r="AA267" s="4">
        <v>97.31</v>
      </c>
      <c r="AB267" s="12"/>
      <c r="AD267" s="4">
        <v>97.56</v>
      </c>
      <c r="AE267" s="12"/>
      <c r="AG267" s="4">
        <f>+'[1]01_2021 UPDATE'!$AT$421</f>
        <v>97.563396240000003</v>
      </c>
      <c r="AH267" s="12"/>
      <c r="AJ267" s="4">
        <f>+'[1]01_2021 UPDATE'!$AT$421</f>
        <v>97.563396240000003</v>
      </c>
      <c r="AK267" s="12"/>
      <c r="AM267" s="4">
        <v>105.55</v>
      </c>
      <c r="AN267" s="4">
        <v>75.94</v>
      </c>
      <c r="AO267" s="12"/>
      <c r="AQ267" s="4">
        <v>121.77</v>
      </c>
      <c r="AR267" s="12"/>
      <c r="AU267" s="12"/>
      <c r="AV267" s="4">
        <f>MIN(K267:AQ267)</f>
        <v>74.14</v>
      </c>
      <c r="AW267" s="4">
        <f>MAX(K267:AQ267)</f>
        <v>121.77</v>
      </c>
    </row>
    <row r="268" spans="1:49" x14ac:dyDescent="0.25">
      <c r="A268" s="3" t="s">
        <v>39</v>
      </c>
      <c r="B268" s="1" t="s">
        <v>209</v>
      </c>
      <c r="C268" t="s">
        <v>49</v>
      </c>
      <c r="D268" s="3">
        <v>78582</v>
      </c>
      <c r="E268" s="4">
        <v>2481</v>
      </c>
      <c r="F268" s="44"/>
      <c r="G268" s="4">
        <f t="shared" ref="G268" si="209">E268*0.7</f>
        <v>1736.6999999999998</v>
      </c>
      <c r="I268" s="12"/>
      <c r="J268" s="4">
        <f>E268*0.7</f>
        <v>1736.6999999999998</v>
      </c>
      <c r="L268" s="12"/>
      <c r="M268" s="4">
        <f t="shared" si="208"/>
        <v>1860.75</v>
      </c>
      <c r="O268" s="12"/>
      <c r="P268" s="4">
        <f>E268*0.8</f>
        <v>1984.8000000000002</v>
      </c>
      <c r="Q268" s="4">
        <f t="shared" si="192"/>
        <v>1265.31</v>
      </c>
      <c r="S268" s="12"/>
      <c r="T268" s="4">
        <v>843.42</v>
      </c>
      <c r="V268" s="12"/>
      <c r="W268" s="4">
        <v>2450</v>
      </c>
      <c r="Y268" s="12"/>
      <c r="Z268" s="4">
        <f>E268*0.85</f>
        <v>2108.85</v>
      </c>
      <c r="AB268" s="12"/>
      <c r="AC268" s="4">
        <f>E268*0.75</f>
        <v>1860.75</v>
      </c>
      <c r="AE268" s="12"/>
      <c r="AF268" s="4">
        <f>+E268*0.75</f>
        <v>1860.75</v>
      </c>
      <c r="AH268" s="12"/>
      <c r="AI268" s="4">
        <f>+E268*0.75</f>
        <v>1860.75</v>
      </c>
      <c r="AK268" s="12"/>
      <c r="AL268" s="4">
        <v>1202.82</v>
      </c>
      <c r="AM268" s="4">
        <v>1112.55</v>
      </c>
      <c r="AN268" s="4">
        <v>572.77</v>
      </c>
      <c r="AO268" s="12"/>
      <c r="AP268" s="4">
        <f>E268*0.58</f>
        <v>1438.9799999999998</v>
      </c>
      <c r="AR268" s="12"/>
      <c r="AS268" s="4">
        <f>MIN(J268:AP268)</f>
        <v>572.77</v>
      </c>
      <c r="AT268" s="4">
        <f>MAX(J268:AQ268)</f>
        <v>2450</v>
      </c>
      <c r="AU268" s="12"/>
    </row>
    <row r="269" spans="1:49" x14ac:dyDescent="0.25">
      <c r="A269" s="3"/>
      <c r="C269" t="s">
        <v>41</v>
      </c>
      <c r="D269" s="3">
        <v>78582</v>
      </c>
      <c r="E269" s="4">
        <v>103</v>
      </c>
      <c r="F269" s="44"/>
      <c r="H269" s="4">
        <f>E269*0.7</f>
        <v>72.099999999999994</v>
      </c>
      <c r="I269" s="12"/>
      <c r="K269" s="4">
        <v>53.5</v>
      </c>
      <c r="L269" s="12"/>
      <c r="N269" s="4">
        <v>60.38</v>
      </c>
      <c r="O269" s="12"/>
      <c r="R269" s="4">
        <v>49.84</v>
      </c>
      <c r="S269" s="12"/>
      <c r="U269" s="4">
        <v>64.040000000000006</v>
      </c>
      <c r="V269" s="12"/>
      <c r="X269" s="4">
        <v>62.15</v>
      </c>
      <c r="Y269" s="12"/>
      <c r="AA269" s="4">
        <v>64.040000000000006</v>
      </c>
      <c r="AB269" s="12"/>
      <c r="AD269" s="4">
        <v>64.849999999999994</v>
      </c>
      <c r="AE269" s="12"/>
      <c r="AG269" s="4">
        <v>64.849999999999994</v>
      </c>
      <c r="AH269" s="12"/>
      <c r="AJ269" s="4">
        <v>64.849999999999994</v>
      </c>
      <c r="AK269" s="12"/>
      <c r="AM269" s="4">
        <v>68.33</v>
      </c>
      <c r="AN269" s="4">
        <v>49.16</v>
      </c>
      <c r="AO269" s="12"/>
      <c r="AQ269" s="4">
        <v>79.8</v>
      </c>
      <c r="AR269" s="12"/>
      <c r="AU269" s="12"/>
      <c r="AV269" s="4">
        <f>MIN(K269:AQ269)</f>
        <v>49.16</v>
      </c>
      <c r="AW269" s="4">
        <f>MAX(K269:AQ269)</f>
        <v>79.8</v>
      </c>
    </row>
    <row r="270" spans="1:49" x14ac:dyDescent="0.25">
      <c r="A270" s="3" t="s">
        <v>39</v>
      </c>
      <c r="B270" s="1" t="s">
        <v>210</v>
      </c>
      <c r="C270" t="s">
        <v>49</v>
      </c>
      <c r="D270" s="3">
        <v>78815</v>
      </c>
      <c r="E270" s="4">
        <v>6906</v>
      </c>
      <c r="F270" s="44"/>
      <c r="G270" s="4">
        <f t="shared" ref="G270:G309" si="210">E270*0.7</f>
        <v>4834.2</v>
      </c>
      <c r="I270" s="12"/>
      <c r="J270" s="4">
        <v>2000</v>
      </c>
      <c r="L270" s="12"/>
      <c r="M270" s="4">
        <v>2000</v>
      </c>
      <c r="O270" s="12"/>
      <c r="P270" s="4">
        <f>E270*0.8</f>
        <v>5524.8</v>
      </c>
      <c r="Q270" s="4">
        <f t="shared" si="192"/>
        <v>3522.06</v>
      </c>
      <c r="S270" s="12"/>
      <c r="T270" s="4">
        <v>3016.86</v>
      </c>
      <c r="V270" s="12"/>
      <c r="W270" s="4">
        <v>2450</v>
      </c>
      <c r="Y270" s="12"/>
      <c r="Z270" s="4">
        <v>1195</v>
      </c>
      <c r="AB270" s="12"/>
      <c r="AC270" s="4">
        <v>2000</v>
      </c>
      <c r="AE270" s="12"/>
      <c r="AF270" s="4">
        <f>+E270*0.75</f>
        <v>5179.5</v>
      </c>
      <c r="AH270" s="12"/>
      <c r="AI270" s="4">
        <f>+E270*0.75</f>
        <v>5179.5</v>
      </c>
      <c r="AK270" s="12"/>
      <c r="AL270" s="4">
        <v>3167.7</v>
      </c>
      <c r="AM270" s="4">
        <v>2929.97</v>
      </c>
      <c r="AN270" s="4">
        <v>1508.43</v>
      </c>
      <c r="AO270" s="12"/>
      <c r="AP270" s="4">
        <f>E270*0.58</f>
        <v>4005.4799999999996</v>
      </c>
      <c r="AR270" s="12"/>
      <c r="AS270" s="4">
        <f>MIN(J270:AP270)</f>
        <v>1195</v>
      </c>
      <c r="AT270" s="4">
        <f>MAX(J270:AQ270)</f>
        <v>5524.8</v>
      </c>
      <c r="AU270" s="12"/>
    </row>
    <row r="271" spans="1:49" x14ac:dyDescent="0.25">
      <c r="A271" s="3"/>
      <c r="C271" t="s">
        <v>41</v>
      </c>
      <c r="D271" s="3">
        <v>78815</v>
      </c>
      <c r="E271" s="4">
        <v>314</v>
      </c>
      <c r="F271" s="44"/>
      <c r="H271" s="4">
        <f>E271*0.7</f>
        <v>219.79999999999998</v>
      </c>
      <c r="I271" s="12"/>
      <c r="K271" s="4">
        <v>100</v>
      </c>
      <c r="L271" s="12"/>
      <c r="N271" s="4">
        <v>137.84</v>
      </c>
      <c r="O271" s="12"/>
      <c r="R271" s="4">
        <v>114.97</v>
      </c>
      <c r="S271" s="12"/>
      <c r="U271" s="4">
        <v>147.05000000000001</v>
      </c>
      <c r="V271" s="12"/>
      <c r="X271" s="4">
        <v>140.66</v>
      </c>
      <c r="Y271" s="12"/>
      <c r="AA271" s="4">
        <v>145.07</v>
      </c>
      <c r="AB271" s="12"/>
      <c r="AD271" s="4">
        <v>146.78</v>
      </c>
      <c r="AE271" s="12"/>
      <c r="AG271" s="4">
        <v>146.78</v>
      </c>
      <c r="AH271" s="12"/>
      <c r="AJ271" s="4">
        <v>146.78</v>
      </c>
      <c r="AK271" s="12"/>
      <c r="AM271" s="4">
        <v>154.69999999999999</v>
      </c>
      <c r="AN271" s="4">
        <v>111.3</v>
      </c>
      <c r="AO271" s="12"/>
      <c r="AQ271" s="4">
        <v>180.78</v>
      </c>
      <c r="AR271" s="12"/>
      <c r="AU271" s="12"/>
      <c r="AV271" s="4">
        <f>MIN(K271:AQ271)</f>
        <v>100</v>
      </c>
      <c r="AW271" s="4">
        <f>MAX(K271:AQ271)</f>
        <v>180.78</v>
      </c>
    </row>
    <row r="272" spans="1:49" x14ac:dyDescent="0.25">
      <c r="A272" s="3" t="s">
        <v>39</v>
      </c>
      <c r="B272" s="1" t="s">
        <v>211</v>
      </c>
      <c r="C272" t="s">
        <v>49</v>
      </c>
      <c r="D272" s="3">
        <v>91035</v>
      </c>
      <c r="E272" s="4">
        <v>1847</v>
      </c>
      <c r="F272" s="44"/>
      <c r="G272" s="4">
        <f t="shared" si="210"/>
        <v>1292.8999999999999</v>
      </c>
      <c r="I272" s="12"/>
      <c r="J272" s="4">
        <f t="shared" ref="J272:J281" si="211">E272*0.7</f>
        <v>1292.8999999999999</v>
      </c>
      <c r="L272" s="12"/>
      <c r="M272" s="4">
        <f>E272*0.75</f>
        <v>1385.25</v>
      </c>
      <c r="O272" s="12"/>
      <c r="P272" s="4">
        <f t="shared" ref="P272:P282" si="212">E272*0.8</f>
        <v>1477.6000000000001</v>
      </c>
      <c r="Q272" s="4">
        <f t="shared" si="192"/>
        <v>941.97</v>
      </c>
      <c r="S272" s="12"/>
      <c r="T272" s="4">
        <v>1811.74</v>
      </c>
      <c r="V272" s="12"/>
      <c r="W272" s="4">
        <f t="shared" ref="W272:W282" si="213">E272*0.65</f>
        <v>1200.55</v>
      </c>
      <c r="Y272" s="12"/>
      <c r="Z272" s="4">
        <f t="shared" ref="Z272:Z282" si="214">E272*0.85</f>
        <v>1569.95</v>
      </c>
      <c r="AB272" s="12"/>
      <c r="AC272" s="4">
        <f t="shared" ref="AC272:AC281" si="215">E272*0.75</f>
        <v>1385.25</v>
      </c>
      <c r="AE272" s="12"/>
      <c r="AF272" s="4">
        <f t="shared" ref="AF272:AF282" si="216">+E272*0.75</f>
        <v>1385.25</v>
      </c>
      <c r="AH272" s="12"/>
      <c r="AI272" s="4">
        <f t="shared" ref="AI272:AI282" si="217">+E272*0.75</f>
        <v>1385.25</v>
      </c>
      <c r="AK272" s="12"/>
      <c r="AL272" s="4">
        <v>1902.33</v>
      </c>
      <c r="AM272" s="4">
        <v>1759.56</v>
      </c>
      <c r="AN272" s="4">
        <v>905.87</v>
      </c>
      <c r="AO272" s="12"/>
      <c r="AP272" s="4">
        <f t="shared" ref="AP272:AP282" si="218">E272*0.58</f>
        <v>1071.26</v>
      </c>
      <c r="AR272" s="12"/>
      <c r="AS272" s="4">
        <f t="shared" ref="AS272:AS282" si="219">MIN(J272:AP272)</f>
        <v>905.87</v>
      </c>
      <c r="AT272" s="4">
        <f t="shared" ref="AT272:AT282" si="220">MAX(J272:AQ272)</f>
        <v>1902.33</v>
      </c>
      <c r="AU272" s="12"/>
    </row>
    <row r="273" spans="1:49" x14ac:dyDescent="0.25">
      <c r="A273" s="3" t="s">
        <v>39</v>
      </c>
      <c r="B273" s="1" t="s">
        <v>212</v>
      </c>
      <c r="C273" t="s">
        <v>49</v>
      </c>
      <c r="D273" s="3">
        <v>92507</v>
      </c>
      <c r="E273" s="4">
        <v>171</v>
      </c>
      <c r="F273" s="44"/>
      <c r="G273" s="4">
        <f t="shared" si="210"/>
        <v>119.69999999999999</v>
      </c>
      <c r="I273" s="12"/>
      <c r="J273" s="4">
        <f t="shared" si="211"/>
        <v>119.69999999999999</v>
      </c>
      <c r="L273" s="12"/>
      <c r="M273" s="4">
        <f t="shared" ref="M273:M281" si="221">E273*0.75</f>
        <v>128.25</v>
      </c>
      <c r="O273" s="12"/>
      <c r="P273" s="4">
        <f t="shared" si="212"/>
        <v>136.80000000000001</v>
      </c>
      <c r="Q273" s="4">
        <f t="shared" si="192"/>
        <v>87.210000000000008</v>
      </c>
      <c r="S273" s="12"/>
      <c r="T273" s="4">
        <v>157.34</v>
      </c>
      <c r="V273" s="12"/>
      <c r="W273" s="4">
        <f t="shared" si="213"/>
        <v>111.15</v>
      </c>
      <c r="Y273" s="12"/>
      <c r="Z273" s="4">
        <f t="shared" si="214"/>
        <v>145.35</v>
      </c>
      <c r="AB273" s="12"/>
      <c r="AC273" s="4">
        <f t="shared" si="215"/>
        <v>128.25</v>
      </c>
      <c r="AE273" s="12"/>
      <c r="AF273" s="4">
        <f t="shared" si="216"/>
        <v>128.25</v>
      </c>
      <c r="AH273" s="12"/>
      <c r="AI273" s="4">
        <f t="shared" si="217"/>
        <v>128.25</v>
      </c>
      <c r="AK273" s="12"/>
      <c r="AL273" s="4">
        <v>165.21</v>
      </c>
      <c r="AM273" s="4">
        <v>152.81</v>
      </c>
      <c r="AN273" s="4">
        <v>78.67</v>
      </c>
      <c r="AO273" s="12"/>
      <c r="AP273" s="4">
        <f t="shared" si="218"/>
        <v>99.179999999999993</v>
      </c>
      <c r="AR273" s="12"/>
      <c r="AS273" s="4">
        <f t="shared" si="219"/>
        <v>78.67</v>
      </c>
      <c r="AT273" s="4">
        <f t="shared" si="220"/>
        <v>165.21</v>
      </c>
      <c r="AU273" s="12"/>
    </row>
    <row r="274" spans="1:49" x14ac:dyDescent="0.25">
      <c r="A274" s="3" t="s">
        <v>39</v>
      </c>
      <c r="B274" s="1" t="s">
        <v>213</v>
      </c>
      <c r="C274" t="s">
        <v>49</v>
      </c>
      <c r="D274" s="3">
        <v>92524</v>
      </c>
      <c r="E274" s="4">
        <v>331</v>
      </c>
      <c r="F274" s="44"/>
      <c r="G274" s="4">
        <f t="shared" si="210"/>
        <v>231.7</v>
      </c>
      <c r="I274" s="12"/>
      <c r="J274" s="4">
        <f t="shared" si="211"/>
        <v>231.7</v>
      </c>
      <c r="L274" s="12"/>
      <c r="M274" s="4">
        <f t="shared" si="221"/>
        <v>248.25</v>
      </c>
      <c r="O274" s="12"/>
      <c r="P274" s="4">
        <f t="shared" si="212"/>
        <v>264.8</v>
      </c>
      <c r="Q274" s="4">
        <f t="shared" si="192"/>
        <v>168.81</v>
      </c>
      <c r="S274" s="12"/>
      <c r="T274" s="4">
        <v>225.18</v>
      </c>
      <c r="V274" s="12"/>
      <c r="W274" s="4">
        <f t="shared" si="213"/>
        <v>215.15</v>
      </c>
      <c r="Y274" s="12"/>
      <c r="Z274" s="4">
        <f t="shared" si="214"/>
        <v>281.34999999999997</v>
      </c>
      <c r="AB274" s="12"/>
      <c r="AC274" s="4">
        <f t="shared" si="215"/>
        <v>248.25</v>
      </c>
      <c r="AE274" s="12"/>
      <c r="AF274" s="4">
        <f t="shared" si="216"/>
        <v>248.25</v>
      </c>
      <c r="AH274" s="12"/>
      <c r="AI274" s="4">
        <f t="shared" si="217"/>
        <v>248.25</v>
      </c>
      <c r="AK274" s="12"/>
      <c r="AL274" s="4">
        <v>236.44</v>
      </c>
      <c r="AM274" s="4">
        <v>218.69</v>
      </c>
      <c r="AN274" s="4">
        <v>112.59</v>
      </c>
      <c r="AO274" s="12"/>
      <c r="AP274" s="4">
        <f t="shared" si="218"/>
        <v>191.98</v>
      </c>
      <c r="AR274" s="12"/>
      <c r="AS274" s="4">
        <f t="shared" si="219"/>
        <v>112.59</v>
      </c>
      <c r="AT274" s="4">
        <f t="shared" si="220"/>
        <v>281.34999999999997</v>
      </c>
      <c r="AU274" s="12"/>
    </row>
    <row r="275" spans="1:49" x14ac:dyDescent="0.25">
      <c r="A275" s="3" t="s">
        <v>39</v>
      </c>
      <c r="B275" s="1" t="s">
        <v>214</v>
      </c>
      <c r="C275" t="s">
        <v>49</v>
      </c>
      <c r="D275" s="3">
        <v>92526</v>
      </c>
      <c r="E275" s="4">
        <v>193</v>
      </c>
      <c r="F275" s="44"/>
      <c r="G275" s="4">
        <f t="shared" si="210"/>
        <v>135.1</v>
      </c>
      <c r="I275" s="12"/>
      <c r="J275" s="4">
        <f t="shared" si="211"/>
        <v>135.1</v>
      </c>
      <c r="L275" s="12"/>
      <c r="M275" s="4">
        <f t="shared" si="221"/>
        <v>144.75</v>
      </c>
      <c r="O275" s="12"/>
      <c r="P275" s="4">
        <f t="shared" si="212"/>
        <v>154.4</v>
      </c>
      <c r="Q275" s="4">
        <f t="shared" si="192"/>
        <v>98.43</v>
      </c>
      <c r="S275" s="12"/>
      <c r="T275" s="4">
        <v>174.26</v>
      </c>
      <c r="V275" s="12"/>
      <c r="W275" s="4">
        <f t="shared" si="213"/>
        <v>125.45</v>
      </c>
      <c r="Y275" s="12"/>
      <c r="Z275" s="4">
        <f t="shared" si="214"/>
        <v>164.04999999999998</v>
      </c>
      <c r="AB275" s="12"/>
      <c r="AC275" s="4">
        <f t="shared" si="215"/>
        <v>144.75</v>
      </c>
      <c r="AE275" s="12"/>
      <c r="AF275" s="4">
        <f t="shared" si="216"/>
        <v>144.75</v>
      </c>
      <c r="AH275" s="12"/>
      <c r="AI275" s="4">
        <f t="shared" si="217"/>
        <v>144.75</v>
      </c>
      <c r="AK275" s="12"/>
      <c r="AL275" s="4">
        <v>182.97</v>
      </c>
      <c r="AM275" s="4">
        <v>169.24</v>
      </c>
      <c r="AN275" s="4">
        <v>87.13</v>
      </c>
      <c r="AO275" s="12"/>
      <c r="AP275" s="4">
        <f t="shared" si="218"/>
        <v>111.94</v>
      </c>
      <c r="AR275" s="12"/>
      <c r="AS275" s="4">
        <f t="shared" si="219"/>
        <v>87.13</v>
      </c>
      <c r="AT275" s="4">
        <f t="shared" si="220"/>
        <v>182.97</v>
      </c>
      <c r="AU275" s="12"/>
    </row>
    <row r="276" spans="1:49" x14ac:dyDescent="0.25">
      <c r="A276" s="3" t="s">
        <v>39</v>
      </c>
      <c r="B276" s="1" t="s">
        <v>215</v>
      </c>
      <c r="C276" t="s">
        <v>49</v>
      </c>
      <c r="D276" s="3">
        <v>92611</v>
      </c>
      <c r="E276" s="4">
        <v>463</v>
      </c>
      <c r="F276" s="44"/>
      <c r="G276" s="4">
        <f t="shared" si="210"/>
        <v>324.09999999999997</v>
      </c>
      <c r="I276" s="12"/>
      <c r="J276" s="4">
        <f t="shared" si="211"/>
        <v>324.09999999999997</v>
      </c>
      <c r="L276" s="12"/>
      <c r="M276" s="4">
        <f t="shared" si="221"/>
        <v>347.25</v>
      </c>
      <c r="O276" s="12"/>
      <c r="P276" s="4">
        <f t="shared" si="212"/>
        <v>370.40000000000003</v>
      </c>
      <c r="Q276" s="4">
        <f t="shared" si="192"/>
        <v>236.13</v>
      </c>
      <c r="S276" s="12"/>
      <c r="T276" s="4">
        <v>189.26</v>
      </c>
      <c r="V276" s="12"/>
      <c r="W276" s="4">
        <f t="shared" si="213"/>
        <v>300.95</v>
      </c>
      <c r="Y276" s="12"/>
      <c r="Z276" s="4">
        <f t="shared" si="214"/>
        <v>393.55</v>
      </c>
      <c r="AB276" s="12"/>
      <c r="AC276" s="4">
        <f t="shared" si="215"/>
        <v>347.25</v>
      </c>
      <c r="AE276" s="12"/>
      <c r="AF276" s="4">
        <f t="shared" si="216"/>
        <v>347.25</v>
      </c>
      <c r="AH276" s="12"/>
      <c r="AI276" s="4">
        <f t="shared" si="217"/>
        <v>347.25</v>
      </c>
      <c r="AK276" s="12"/>
      <c r="AL276" s="4">
        <v>198.72</v>
      </c>
      <c r="AM276" s="4">
        <v>183.81</v>
      </c>
      <c r="AN276" s="4">
        <v>94.63</v>
      </c>
      <c r="AO276" s="12"/>
      <c r="AP276" s="4">
        <f t="shared" si="218"/>
        <v>268.53999999999996</v>
      </c>
      <c r="AR276" s="12"/>
      <c r="AS276" s="4">
        <f t="shared" si="219"/>
        <v>94.63</v>
      </c>
      <c r="AT276" s="4">
        <f t="shared" si="220"/>
        <v>393.55</v>
      </c>
      <c r="AU276" s="12"/>
    </row>
    <row r="277" spans="1:49" x14ac:dyDescent="0.25">
      <c r="A277" s="3" t="s">
        <v>39</v>
      </c>
      <c r="B277" s="1" t="s">
        <v>216</v>
      </c>
      <c r="C277" t="s">
        <v>49</v>
      </c>
      <c r="D277" s="3">
        <v>93296</v>
      </c>
      <c r="E277" s="4">
        <v>134</v>
      </c>
      <c r="F277" s="44"/>
      <c r="G277" s="4">
        <f t="shared" si="210"/>
        <v>93.8</v>
      </c>
      <c r="I277" s="12"/>
      <c r="J277" s="4">
        <f t="shared" si="211"/>
        <v>93.8</v>
      </c>
      <c r="L277" s="12"/>
      <c r="M277" s="4">
        <f t="shared" si="221"/>
        <v>100.5</v>
      </c>
      <c r="O277" s="12"/>
      <c r="P277" s="4">
        <f t="shared" si="212"/>
        <v>107.2</v>
      </c>
      <c r="Q277" s="4">
        <f t="shared" si="192"/>
        <v>68.34</v>
      </c>
      <c r="S277" s="12"/>
      <c r="T277" s="4">
        <v>78.739999999999995</v>
      </c>
      <c r="V277" s="12"/>
      <c r="W277" s="4">
        <f t="shared" si="213"/>
        <v>87.100000000000009</v>
      </c>
      <c r="Y277" s="12"/>
      <c r="Z277" s="4">
        <f t="shared" si="214"/>
        <v>113.89999999999999</v>
      </c>
      <c r="AB277" s="12"/>
      <c r="AC277" s="4">
        <f t="shared" si="215"/>
        <v>100.5</v>
      </c>
      <c r="AE277" s="12"/>
      <c r="AF277" s="4">
        <f t="shared" si="216"/>
        <v>100.5</v>
      </c>
      <c r="AH277" s="12"/>
      <c r="AI277" s="4">
        <f t="shared" si="217"/>
        <v>100.5</v>
      </c>
      <c r="AK277" s="12"/>
      <c r="AL277" s="4">
        <v>82.68</v>
      </c>
      <c r="AM277" s="4">
        <v>76.47</v>
      </c>
      <c r="AN277" s="4">
        <v>39.369999999999997</v>
      </c>
      <c r="AO277" s="12"/>
      <c r="AP277" s="4">
        <f t="shared" si="218"/>
        <v>77.72</v>
      </c>
      <c r="AR277" s="12"/>
      <c r="AS277" s="4">
        <f t="shared" si="219"/>
        <v>39.369999999999997</v>
      </c>
      <c r="AT277" s="4">
        <f t="shared" si="220"/>
        <v>113.89999999999999</v>
      </c>
      <c r="AU277" s="12"/>
    </row>
    <row r="278" spans="1:49" x14ac:dyDescent="0.25">
      <c r="A278" s="3" t="s">
        <v>39</v>
      </c>
      <c r="B278" s="1" t="s">
        <v>217</v>
      </c>
      <c r="C278" t="s">
        <v>49</v>
      </c>
      <c r="D278" s="3">
        <v>94010</v>
      </c>
      <c r="E278" s="4">
        <v>175</v>
      </c>
      <c r="F278" s="44"/>
      <c r="G278" s="4">
        <f t="shared" si="210"/>
        <v>122.49999999999999</v>
      </c>
      <c r="I278" s="12"/>
      <c r="J278" s="4">
        <f t="shared" si="211"/>
        <v>122.49999999999999</v>
      </c>
      <c r="L278" s="12"/>
      <c r="M278" s="4">
        <f t="shared" si="221"/>
        <v>131.25</v>
      </c>
      <c r="O278" s="12"/>
      <c r="P278" s="4">
        <f t="shared" si="212"/>
        <v>140</v>
      </c>
      <c r="Q278" s="4">
        <f t="shared" si="192"/>
        <v>89.25</v>
      </c>
      <c r="S278" s="12"/>
      <c r="T278" s="4">
        <v>455.54</v>
      </c>
      <c r="V278" s="12"/>
      <c r="W278" s="4">
        <f t="shared" si="213"/>
        <v>113.75</v>
      </c>
      <c r="Y278" s="12"/>
      <c r="Z278" s="4">
        <f t="shared" si="214"/>
        <v>148.75</v>
      </c>
      <c r="AB278" s="12"/>
      <c r="AC278" s="4">
        <f t="shared" si="215"/>
        <v>131.25</v>
      </c>
      <c r="AE278" s="12"/>
      <c r="AF278" s="4">
        <f t="shared" si="216"/>
        <v>131.25</v>
      </c>
      <c r="AH278" s="12"/>
      <c r="AI278" s="4">
        <f t="shared" si="217"/>
        <v>131.25</v>
      </c>
      <c r="AK278" s="12"/>
      <c r="AL278" s="4">
        <v>478.32</v>
      </c>
      <c r="AM278" s="4">
        <v>442.42</v>
      </c>
      <c r="AN278" s="4">
        <v>227.77</v>
      </c>
      <c r="AO278" s="12"/>
      <c r="AP278" s="4">
        <f t="shared" si="218"/>
        <v>101.5</v>
      </c>
      <c r="AR278" s="12"/>
      <c r="AS278" s="4">
        <f t="shared" si="219"/>
        <v>89.25</v>
      </c>
      <c r="AT278" s="4">
        <f t="shared" si="220"/>
        <v>478.32</v>
      </c>
      <c r="AU278" s="12"/>
    </row>
    <row r="279" spans="1:49" x14ac:dyDescent="0.25">
      <c r="A279" s="3" t="s">
        <v>39</v>
      </c>
      <c r="B279" s="1" t="s">
        <v>218</v>
      </c>
      <c r="C279" t="s">
        <v>49</v>
      </c>
      <c r="D279" s="3">
        <v>94618</v>
      </c>
      <c r="E279" s="4">
        <v>324</v>
      </c>
      <c r="F279" s="44"/>
      <c r="G279" s="4">
        <f t="shared" si="210"/>
        <v>226.79999999999998</v>
      </c>
      <c r="I279" s="12"/>
      <c r="J279" s="4">
        <f t="shared" si="211"/>
        <v>226.79999999999998</v>
      </c>
      <c r="L279" s="12"/>
      <c r="M279" s="4">
        <f t="shared" si="221"/>
        <v>243</v>
      </c>
      <c r="O279" s="12"/>
      <c r="P279" s="4">
        <f t="shared" si="212"/>
        <v>259.2</v>
      </c>
      <c r="Q279" s="4">
        <f t="shared" si="192"/>
        <v>165.24</v>
      </c>
      <c r="S279" s="12"/>
      <c r="T279" s="4">
        <v>280.7</v>
      </c>
      <c r="V279" s="12"/>
      <c r="W279" s="4">
        <f t="shared" si="213"/>
        <v>210.6</v>
      </c>
      <c r="Y279" s="12"/>
      <c r="Z279" s="4">
        <f t="shared" si="214"/>
        <v>275.39999999999998</v>
      </c>
      <c r="AB279" s="12"/>
      <c r="AC279" s="4">
        <f t="shared" si="215"/>
        <v>243</v>
      </c>
      <c r="AE279" s="12"/>
      <c r="AF279" s="4">
        <f t="shared" si="216"/>
        <v>243</v>
      </c>
      <c r="AH279" s="12"/>
      <c r="AI279" s="4">
        <f t="shared" si="217"/>
        <v>243</v>
      </c>
      <c r="AK279" s="12"/>
      <c r="AL279" s="4">
        <v>294.74</v>
      </c>
      <c r="AM279" s="4">
        <v>272.62</v>
      </c>
      <c r="AN279" s="4">
        <v>140.35</v>
      </c>
      <c r="AO279" s="12"/>
      <c r="AP279" s="4">
        <f t="shared" si="218"/>
        <v>187.92</v>
      </c>
      <c r="AR279" s="12"/>
      <c r="AS279" s="4">
        <f t="shared" si="219"/>
        <v>140.35</v>
      </c>
      <c r="AT279" s="4">
        <f t="shared" si="220"/>
        <v>294.74</v>
      </c>
      <c r="AU279" s="12"/>
    </row>
    <row r="280" spans="1:49" x14ac:dyDescent="0.25">
      <c r="A280" s="3" t="s">
        <v>39</v>
      </c>
      <c r="B280" s="1" t="s">
        <v>219</v>
      </c>
      <c r="C280" t="s">
        <v>49</v>
      </c>
      <c r="D280" s="3">
        <v>94640</v>
      </c>
      <c r="E280" s="4">
        <v>101</v>
      </c>
      <c r="F280" s="44"/>
      <c r="G280" s="4">
        <f t="shared" si="210"/>
        <v>70.699999999999989</v>
      </c>
      <c r="I280" s="12"/>
      <c r="J280" s="4">
        <f t="shared" si="211"/>
        <v>70.699999999999989</v>
      </c>
      <c r="L280" s="12"/>
      <c r="M280" s="4">
        <f t="shared" si="221"/>
        <v>75.75</v>
      </c>
      <c r="O280" s="12"/>
      <c r="P280" s="4">
        <f t="shared" si="212"/>
        <v>80.800000000000011</v>
      </c>
      <c r="Q280" s="4">
        <f t="shared" si="192"/>
        <v>51.51</v>
      </c>
      <c r="S280" s="12"/>
      <c r="T280" s="4">
        <v>462</v>
      </c>
      <c r="V280" s="12"/>
      <c r="W280" s="4">
        <f t="shared" si="213"/>
        <v>65.650000000000006</v>
      </c>
      <c r="Y280" s="12"/>
      <c r="Z280" s="4">
        <f t="shared" si="214"/>
        <v>85.85</v>
      </c>
      <c r="AB280" s="12"/>
      <c r="AC280" s="4">
        <f t="shared" si="215"/>
        <v>75.75</v>
      </c>
      <c r="AE280" s="12"/>
      <c r="AF280" s="4">
        <f t="shared" si="216"/>
        <v>75.75</v>
      </c>
      <c r="AH280" s="12"/>
      <c r="AI280" s="4">
        <f t="shared" si="217"/>
        <v>75.75</v>
      </c>
      <c r="AK280" s="12"/>
      <c r="AL280" s="4">
        <v>826.64</v>
      </c>
      <c r="AM280" s="4">
        <v>764.61</v>
      </c>
      <c r="AN280" s="4">
        <v>393.64</v>
      </c>
      <c r="AO280" s="12"/>
      <c r="AP280" s="4">
        <f t="shared" si="218"/>
        <v>58.58</v>
      </c>
      <c r="AR280" s="12"/>
      <c r="AS280" s="4">
        <f t="shared" si="219"/>
        <v>51.51</v>
      </c>
      <c r="AT280" s="4">
        <f t="shared" si="220"/>
        <v>826.64</v>
      </c>
      <c r="AU280" s="12"/>
    </row>
    <row r="281" spans="1:49" x14ac:dyDescent="0.25">
      <c r="A281" s="3" t="s">
        <v>39</v>
      </c>
      <c r="B281" s="1" t="s">
        <v>220</v>
      </c>
      <c r="C281" t="s">
        <v>49</v>
      </c>
      <c r="D281" s="3">
        <v>94664</v>
      </c>
      <c r="E281" s="4">
        <v>180</v>
      </c>
      <c r="F281" s="44"/>
      <c r="G281" s="4">
        <f t="shared" si="210"/>
        <v>125.99999999999999</v>
      </c>
      <c r="I281" s="12"/>
      <c r="J281" s="4">
        <f t="shared" si="211"/>
        <v>125.99999999999999</v>
      </c>
      <c r="L281" s="12"/>
      <c r="M281" s="4">
        <f t="shared" si="221"/>
        <v>135</v>
      </c>
      <c r="O281" s="12"/>
      <c r="P281" s="4">
        <f t="shared" si="212"/>
        <v>144</v>
      </c>
      <c r="Q281" s="4">
        <f t="shared" si="192"/>
        <v>91.8</v>
      </c>
      <c r="S281" s="12"/>
      <c r="T281" s="4">
        <v>280.7</v>
      </c>
      <c r="V281" s="12"/>
      <c r="W281" s="4">
        <f t="shared" si="213"/>
        <v>117</v>
      </c>
      <c r="Y281" s="12"/>
      <c r="Z281" s="4">
        <f t="shared" si="214"/>
        <v>153</v>
      </c>
      <c r="AB281" s="12"/>
      <c r="AC281" s="4">
        <f t="shared" si="215"/>
        <v>135</v>
      </c>
      <c r="AE281" s="12"/>
      <c r="AF281" s="4">
        <f t="shared" si="216"/>
        <v>135</v>
      </c>
      <c r="AH281" s="12"/>
      <c r="AI281" s="4">
        <f t="shared" si="217"/>
        <v>135</v>
      </c>
      <c r="AK281" s="12"/>
      <c r="AL281" s="4">
        <v>485.1</v>
      </c>
      <c r="AM281" s="4">
        <v>448.69</v>
      </c>
      <c r="AN281" s="4">
        <v>231</v>
      </c>
      <c r="AO281" s="12"/>
      <c r="AP281" s="4">
        <f t="shared" si="218"/>
        <v>104.39999999999999</v>
      </c>
      <c r="AR281" s="12"/>
      <c r="AS281" s="4">
        <f t="shared" si="219"/>
        <v>91.8</v>
      </c>
      <c r="AT281" s="4">
        <f t="shared" si="220"/>
        <v>485.1</v>
      </c>
      <c r="AU281" s="12"/>
    </row>
    <row r="282" spans="1:49" x14ac:dyDescent="0.25">
      <c r="A282" s="3" t="s">
        <v>39</v>
      </c>
      <c r="B282" s="1" t="s">
        <v>221</v>
      </c>
      <c r="C282" t="s">
        <v>49</v>
      </c>
      <c r="D282" s="3">
        <v>95810</v>
      </c>
      <c r="E282" s="4">
        <v>2463</v>
      </c>
      <c r="F282" s="44"/>
      <c r="G282" s="4">
        <f t="shared" si="210"/>
        <v>1724.1</v>
      </c>
      <c r="I282" s="12"/>
      <c r="J282" s="4">
        <v>1135</v>
      </c>
      <c r="L282" s="12"/>
      <c r="M282" s="4">
        <v>950</v>
      </c>
      <c r="O282" s="12"/>
      <c r="P282" s="4">
        <f t="shared" si="212"/>
        <v>1970.4</v>
      </c>
      <c r="Q282" s="4">
        <f t="shared" si="192"/>
        <v>1256.1300000000001</v>
      </c>
      <c r="S282" s="12"/>
      <c r="T282" s="4">
        <v>1811.74</v>
      </c>
      <c r="V282" s="12"/>
      <c r="W282" s="4">
        <f t="shared" si="213"/>
        <v>1600.95</v>
      </c>
      <c r="Y282" s="12"/>
      <c r="Z282" s="4">
        <f t="shared" si="214"/>
        <v>2093.5499999999997</v>
      </c>
      <c r="AB282" s="12"/>
      <c r="AC282" s="4">
        <v>950</v>
      </c>
      <c r="AE282" s="12"/>
      <c r="AF282" s="4">
        <f t="shared" si="216"/>
        <v>1847.25</v>
      </c>
      <c r="AH282" s="12"/>
      <c r="AI282" s="4">
        <f t="shared" si="217"/>
        <v>1847.25</v>
      </c>
      <c r="AK282" s="12"/>
      <c r="AL282" s="4">
        <v>1902.33</v>
      </c>
      <c r="AM282" s="4">
        <v>1759.56</v>
      </c>
      <c r="AN282" s="4">
        <v>905.87</v>
      </c>
      <c r="AO282" s="12"/>
      <c r="AP282" s="4">
        <f t="shared" si="218"/>
        <v>1428.54</v>
      </c>
      <c r="AR282" s="12"/>
      <c r="AS282" s="4">
        <f t="shared" si="219"/>
        <v>905.87</v>
      </c>
      <c r="AT282" s="4">
        <f t="shared" si="220"/>
        <v>2093.5499999999997</v>
      </c>
      <c r="AU282" s="12"/>
    </row>
    <row r="283" spans="1:49" x14ac:dyDescent="0.25">
      <c r="A283" s="3"/>
      <c r="C283" t="s">
        <v>41</v>
      </c>
      <c r="D283" s="3">
        <v>95810</v>
      </c>
      <c r="E283" s="4">
        <v>309</v>
      </c>
      <c r="F283" s="44"/>
      <c r="H283" s="4">
        <f>E283*0.7</f>
        <v>216.29999999999998</v>
      </c>
      <c r="I283" s="12"/>
      <c r="K283" s="4">
        <v>136.5</v>
      </c>
      <c r="L283" s="12"/>
      <c r="N283" s="4">
        <v>142.53</v>
      </c>
      <c r="O283" s="12"/>
      <c r="R283" s="4">
        <v>210.94</v>
      </c>
      <c r="S283" s="12"/>
      <c r="U283" s="4">
        <v>163.16</v>
      </c>
      <c r="V283" s="12"/>
      <c r="X283" s="4">
        <v>144.01</v>
      </c>
      <c r="Y283" s="12"/>
      <c r="AA283" s="4">
        <v>151.5</v>
      </c>
      <c r="AB283" s="12"/>
      <c r="AD283" s="4">
        <v>150.27000000000001</v>
      </c>
      <c r="AE283" s="12"/>
      <c r="AG283" s="4">
        <v>150.27000000000001</v>
      </c>
      <c r="AH283" s="12"/>
      <c r="AJ283" s="4">
        <v>150.27000000000001</v>
      </c>
      <c r="AK283" s="12"/>
      <c r="AM283" s="4">
        <v>169.51</v>
      </c>
      <c r="AN283" s="4">
        <v>121.95</v>
      </c>
      <c r="AO283" s="12"/>
      <c r="AQ283" s="4">
        <v>180.64</v>
      </c>
      <c r="AR283" s="12"/>
      <c r="AU283" s="12"/>
      <c r="AV283" s="4">
        <f>MIN(K283:AQ283)</f>
        <v>121.95</v>
      </c>
      <c r="AW283" s="4">
        <f>MAX(K283:AQ283)</f>
        <v>210.94</v>
      </c>
    </row>
    <row r="284" spans="1:49" x14ac:dyDescent="0.25">
      <c r="A284" s="3" t="s">
        <v>39</v>
      </c>
      <c r="B284" s="1" t="s">
        <v>222</v>
      </c>
      <c r="C284" t="s">
        <v>49</v>
      </c>
      <c r="D284" s="3">
        <v>95806</v>
      </c>
      <c r="E284" s="4">
        <v>761</v>
      </c>
      <c r="F284" s="44"/>
      <c r="G284" s="4">
        <f t="shared" si="210"/>
        <v>532.69999999999993</v>
      </c>
      <c r="I284" s="12"/>
      <c r="J284" s="4">
        <v>285</v>
      </c>
      <c r="L284" s="12"/>
      <c r="M284" s="4">
        <f t="shared" ref="M284" si="222">E284*0.75</f>
        <v>570.75</v>
      </c>
      <c r="O284" s="12"/>
      <c r="P284" s="4">
        <f>E284*0.8</f>
        <v>608.80000000000007</v>
      </c>
      <c r="Q284" s="4">
        <f t="shared" si="192"/>
        <v>388.11</v>
      </c>
      <c r="S284" s="12"/>
      <c r="T284" s="4">
        <v>455.54</v>
      </c>
      <c r="V284" s="12"/>
      <c r="W284" s="4">
        <f>E284*0.65</f>
        <v>494.65000000000003</v>
      </c>
      <c r="Y284" s="12"/>
      <c r="Z284" s="4">
        <f>E284*0.85</f>
        <v>646.85</v>
      </c>
      <c r="AB284" s="12"/>
      <c r="AC284" s="4">
        <f>E284*0.75</f>
        <v>570.75</v>
      </c>
      <c r="AE284" s="12"/>
      <c r="AF284" s="4">
        <f>+E284*0.75</f>
        <v>570.75</v>
      </c>
      <c r="AH284" s="12"/>
      <c r="AI284" s="4">
        <f>+E284*0.75</f>
        <v>570.75</v>
      </c>
      <c r="AK284" s="12"/>
      <c r="AL284" s="4">
        <v>478.32</v>
      </c>
      <c r="AM284" s="4">
        <v>442.42</v>
      </c>
      <c r="AN284" s="4">
        <v>227.77</v>
      </c>
      <c r="AO284" s="12"/>
      <c r="AP284" s="4">
        <f>E284*0.58</f>
        <v>441.38</v>
      </c>
      <c r="AR284" s="12"/>
      <c r="AS284" s="4">
        <f>MIN(J284:AP284)</f>
        <v>227.77</v>
      </c>
      <c r="AT284" s="4">
        <f>MAX(J284:AQ284)</f>
        <v>646.85</v>
      </c>
      <c r="AU284" s="12"/>
    </row>
    <row r="285" spans="1:49" x14ac:dyDescent="0.25">
      <c r="A285" s="3"/>
      <c r="C285" t="s">
        <v>41</v>
      </c>
      <c r="D285" s="3">
        <v>95806</v>
      </c>
      <c r="E285" s="4">
        <v>160</v>
      </c>
      <c r="F285" s="44"/>
      <c r="H285" s="4">
        <f>E285*0.7</f>
        <v>112</v>
      </c>
      <c r="I285" s="12"/>
      <c r="K285" s="4">
        <v>50.66</v>
      </c>
      <c r="L285" s="12"/>
      <c r="N285" s="4">
        <v>52.96</v>
      </c>
      <c r="O285" s="12"/>
      <c r="R285" s="4">
        <v>98.4</v>
      </c>
      <c r="S285" s="12"/>
      <c r="U285" s="4">
        <v>60.69</v>
      </c>
      <c r="V285" s="12"/>
      <c r="X285" s="4">
        <v>53.44</v>
      </c>
      <c r="Y285" s="12"/>
      <c r="AA285" s="4">
        <v>56.36</v>
      </c>
      <c r="AB285" s="12"/>
      <c r="AD285" s="4">
        <v>55.77</v>
      </c>
      <c r="AE285" s="12"/>
      <c r="AG285" s="4">
        <v>55.77</v>
      </c>
      <c r="AH285" s="12"/>
      <c r="AJ285" s="4">
        <v>55.77</v>
      </c>
      <c r="AK285" s="12"/>
      <c r="AM285" s="4">
        <v>63.47</v>
      </c>
      <c r="AN285" s="4">
        <v>45.66</v>
      </c>
      <c r="AO285" s="12"/>
      <c r="AQ285" s="4">
        <v>67.19</v>
      </c>
      <c r="AR285" s="12"/>
      <c r="AU285" s="12"/>
      <c r="AV285" s="4">
        <f>MIN(K285:AQ285)</f>
        <v>45.66</v>
      </c>
      <c r="AW285" s="4">
        <f>MAX(K285:AQ285)</f>
        <v>98.4</v>
      </c>
    </row>
    <row r="286" spans="1:49" x14ac:dyDescent="0.25">
      <c r="A286" s="3" t="s">
        <v>39</v>
      </c>
      <c r="B286" s="1" t="s">
        <v>223</v>
      </c>
      <c r="C286" t="s">
        <v>49</v>
      </c>
      <c r="D286" s="3">
        <v>97161</v>
      </c>
      <c r="E286" s="4">
        <v>193</v>
      </c>
      <c r="F286" s="44"/>
      <c r="G286" s="4">
        <f t="shared" si="210"/>
        <v>135.1</v>
      </c>
      <c r="I286" s="12"/>
      <c r="J286" s="4">
        <f t="shared" ref="J286:J307" si="223">E286*0.7</f>
        <v>135.1</v>
      </c>
      <c r="L286" s="12"/>
      <c r="M286" s="4">
        <f t="shared" ref="M286:M307" si="224">E286*0.75</f>
        <v>144.75</v>
      </c>
      <c r="O286" s="12"/>
      <c r="P286" s="4">
        <f t="shared" ref="P286:P307" si="225">E286*0.8</f>
        <v>154.4</v>
      </c>
      <c r="Q286" s="4">
        <f t="shared" si="192"/>
        <v>98.43</v>
      </c>
      <c r="S286" s="12"/>
      <c r="T286" s="4">
        <v>203.42</v>
      </c>
      <c r="V286" s="12"/>
      <c r="W286" s="4">
        <f t="shared" ref="W286:W307" si="226">E286*0.65</f>
        <v>125.45</v>
      </c>
      <c r="Y286" s="12"/>
      <c r="Z286" s="4">
        <f t="shared" ref="Z286:Z307" si="227">E286*0.85</f>
        <v>164.04999999999998</v>
      </c>
      <c r="AB286" s="12"/>
      <c r="AC286" s="4">
        <f t="shared" ref="AC286:AC307" si="228">E286*0.75</f>
        <v>144.75</v>
      </c>
      <c r="AE286" s="12"/>
      <c r="AF286" s="4">
        <f t="shared" ref="AF286:AF307" si="229">+E286*0.75</f>
        <v>144.75</v>
      </c>
      <c r="AH286" s="12"/>
      <c r="AI286" s="4">
        <f t="shared" ref="AI286:AI307" si="230">+E286*0.75</f>
        <v>144.75</v>
      </c>
      <c r="AK286" s="12"/>
      <c r="AL286" s="4">
        <v>213.59</v>
      </c>
      <c r="AM286" s="4">
        <v>197.56</v>
      </c>
      <c r="AN286" s="4">
        <v>101.71</v>
      </c>
      <c r="AO286" s="12"/>
      <c r="AP286" s="4">
        <f t="shared" ref="AP286:AP307" si="231">E286*0.58</f>
        <v>111.94</v>
      </c>
      <c r="AR286" s="12"/>
      <c r="AS286" s="4">
        <f t="shared" ref="AS286:AS304" si="232">MIN(J286:AP286)</f>
        <v>98.43</v>
      </c>
      <c r="AT286" s="4">
        <f t="shared" ref="AT286:AT307" si="233">MAX(J286:AQ286)</f>
        <v>213.59</v>
      </c>
      <c r="AU286" s="12"/>
    </row>
    <row r="287" spans="1:49" x14ac:dyDescent="0.25">
      <c r="A287" s="3" t="s">
        <v>39</v>
      </c>
      <c r="B287" s="1" t="s">
        <v>224</v>
      </c>
      <c r="C287" t="s">
        <v>49</v>
      </c>
      <c r="D287" s="3">
        <v>97162</v>
      </c>
      <c r="E287" s="4">
        <v>193</v>
      </c>
      <c r="F287" s="44"/>
      <c r="G287" s="4">
        <f t="shared" si="210"/>
        <v>135.1</v>
      </c>
      <c r="I287" s="12"/>
      <c r="J287" s="4">
        <f t="shared" si="223"/>
        <v>135.1</v>
      </c>
      <c r="L287" s="12"/>
      <c r="M287" s="4">
        <f t="shared" si="224"/>
        <v>144.75</v>
      </c>
      <c r="O287" s="12"/>
      <c r="P287" s="4">
        <f t="shared" si="225"/>
        <v>154.4</v>
      </c>
      <c r="Q287" s="4">
        <f t="shared" si="192"/>
        <v>98.43</v>
      </c>
      <c r="S287" s="12"/>
      <c r="T287" s="4">
        <v>203.42</v>
      </c>
      <c r="V287" s="12"/>
      <c r="W287" s="4">
        <f t="shared" si="226"/>
        <v>125.45</v>
      </c>
      <c r="Y287" s="12"/>
      <c r="Z287" s="4">
        <f t="shared" si="227"/>
        <v>164.04999999999998</v>
      </c>
      <c r="AB287" s="12"/>
      <c r="AC287" s="4">
        <f t="shared" si="228"/>
        <v>144.75</v>
      </c>
      <c r="AE287" s="12"/>
      <c r="AF287" s="4">
        <f t="shared" si="229"/>
        <v>144.75</v>
      </c>
      <c r="AH287" s="12"/>
      <c r="AI287" s="4">
        <f t="shared" si="230"/>
        <v>144.75</v>
      </c>
      <c r="AK287" s="12"/>
      <c r="AL287" s="4">
        <v>213.59</v>
      </c>
      <c r="AM287" s="4">
        <v>197.56</v>
      </c>
      <c r="AN287" s="4">
        <v>101.71</v>
      </c>
      <c r="AO287" s="12"/>
      <c r="AP287" s="4">
        <f t="shared" si="231"/>
        <v>111.94</v>
      </c>
      <c r="AR287" s="12"/>
      <c r="AS287" s="4">
        <f t="shared" si="232"/>
        <v>98.43</v>
      </c>
      <c r="AT287" s="4">
        <f t="shared" si="233"/>
        <v>213.59</v>
      </c>
      <c r="AU287" s="12"/>
    </row>
    <row r="288" spans="1:49" x14ac:dyDescent="0.25">
      <c r="A288" s="3" t="s">
        <v>39</v>
      </c>
      <c r="B288" s="1" t="s">
        <v>225</v>
      </c>
      <c r="C288" t="s">
        <v>49</v>
      </c>
      <c r="D288" s="3">
        <v>97163</v>
      </c>
      <c r="E288" s="4">
        <v>193</v>
      </c>
      <c r="F288" s="44"/>
      <c r="G288" s="4">
        <f t="shared" si="210"/>
        <v>135.1</v>
      </c>
      <c r="I288" s="12"/>
      <c r="J288" s="4">
        <f t="shared" si="223"/>
        <v>135.1</v>
      </c>
      <c r="L288" s="12"/>
      <c r="M288" s="4">
        <f t="shared" si="224"/>
        <v>144.75</v>
      </c>
      <c r="O288" s="12"/>
      <c r="P288" s="4">
        <f t="shared" si="225"/>
        <v>154.4</v>
      </c>
      <c r="Q288" s="4">
        <f t="shared" si="192"/>
        <v>98.43</v>
      </c>
      <c r="S288" s="12"/>
      <c r="T288" s="4">
        <v>203.42</v>
      </c>
      <c r="V288" s="12"/>
      <c r="W288" s="4">
        <f t="shared" si="226"/>
        <v>125.45</v>
      </c>
      <c r="Y288" s="12"/>
      <c r="Z288" s="4">
        <f t="shared" si="227"/>
        <v>164.04999999999998</v>
      </c>
      <c r="AB288" s="12"/>
      <c r="AC288" s="4">
        <f t="shared" si="228"/>
        <v>144.75</v>
      </c>
      <c r="AE288" s="12"/>
      <c r="AF288" s="4">
        <f t="shared" si="229"/>
        <v>144.75</v>
      </c>
      <c r="AH288" s="12"/>
      <c r="AI288" s="4">
        <f t="shared" si="230"/>
        <v>144.75</v>
      </c>
      <c r="AK288" s="12"/>
      <c r="AL288" s="4">
        <v>213.59</v>
      </c>
      <c r="AM288" s="4">
        <v>197.56</v>
      </c>
      <c r="AN288" s="4">
        <v>101.71</v>
      </c>
      <c r="AO288" s="12"/>
      <c r="AP288" s="4">
        <f t="shared" si="231"/>
        <v>111.94</v>
      </c>
      <c r="AR288" s="12"/>
      <c r="AS288" s="4">
        <f t="shared" si="232"/>
        <v>98.43</v>
      </c>
      <c r="AT288" s="4">
        <f t="shared" si="233"/>
        <v>213.59</v>
      </c>
      <c r="AU288" s="12"/>
    </row>
    <row r="289" spans="1:47" x14ac:dyDescent="0.25">
      <c r="A289" s="3" t="s">
        <v>39</v>
      </c>
      <c r="B289" s="1" t="s">
        <v>226</v>
      </c>
      <c r="C289" t="s">
        <v>49</v>
      </c>
      <c r="D289" s="3">
        <v>97165</v>
      </c>
      <c r="E289" s="4">
        <v>210</v>
      </c>
      <c r="F289" s="44"/>
      <c r="G289" s="4">
        <f t="shared" si="210"/>
        <v>147</v>
      </c>
      <c r="I289" s="12"/>
      <c r="J289" s="4">
        <f t="shared" si="223"/>
        <v>147</v>
      </c>
      <c r="L289" s="12"/>
      <c r="M289" s="4">
        <f t="shared" si="224"/>
        <v>157.5</v>
      </c>
      <c r="O289" s="12"/>
      <c r="P289" s="4">
        <f t="shared" si="225"/>
        <v>168</v>
      </c>
      <c r="Q289" s="4">
        <f t="shared" si="192"/>
        <v>107.10000000000001</v>
      </c>
      <c r="S289" s="12"/>
      <c r="T289" s="4">
        <v>208.4</v>
      </c>
      <c r="V289" s="12"/>
      <c r="W289" s="4">
        <f t="shared" si="226"/>
        <v>136.5</v>
      </c>
      <c r="Y289" s="12"/>
      <c r="Z289" s="4">
        <f t="shared" si="227"/>
        <v>178.5</v>
      </c>
      <c r="AB289" s="12"/>
      <c r="AC289" s="4">
        <f t="shared" si="228"/>
        <v>157.5</v>
      </c>
      <c r="AE289" s="12"/>
      <c r="AF289" s="4">
        <f t="shared" si="229"/>
        <v>157.5</v>
      </c>
      <c r="AH289" s="12"/>
      <c r="AI289" s="4">
        <f t="shared" si="230"/>
        <v>157.5</v>
      </c>
      <c r="AK289" s="12"/>
      <c r="AL289" s="4">
        <v>218.82</v>
      </c>
      <c r="AM289" s="4">
        <v>202.4</v>
      </c>
      <c r="AN289" s="4">
        <v>104.2</v>
      </c>
      <c r="AO289" s="12"/>
      <c r="AP289" s="4">
        <f t="shared" si="231"/>
        <v>121.8</v>
      </c>
      <c r="AR289" s="12"/>
      <c r="AS289" s="4">
        <f t="shared" si="232"/>
        <v>104.2</v>
      </c>
      <c r="AT289" s="4">
        <f t="shared" si="233"/>
        <v>218.82</v>
      </c>
      <c r="AU289" s="12"/>
    </row>
    <row r="290" spans="1:47" x14ac:dyDescent="0.25">
      <c r="A290" s="3" t="s">
        <v>39</v>
      </c>
      <c r="B290" s="1" t="s">
        <v>227</v>
      </c>
      <c r="C290" t="s">
        <v>49</v>
      </c>
      <c r="D290" s="3">
        <v>97166</v>
      </c>
      <c r="E290" s="4">
        <v>210</v>
      </c>
      <c r="F290" s="44"/>
      <c r="G290" s="4">
        <f t="shared" si="210"/>
        <v>147</v>
      </c>
      <c r="I290" s="12"/>
      <c r="J290" s="4">
        <f t="shared" si="223"/>
        <v>147</v>
      </c>
      <c r="L290" s="12"/>
      <c r="M290" s="4">
        <f t="shared" si="224"/>
        <v>157.5</v>
      </c>
      <c r="O290" s="12"/>
      <c r="P290" s="4">
        <f t="shared" si="225"/>
        <v>168</v>
      </c>
      <c r="Q290" s="4">
        <f t="shared" si="192"/>
        <v>107.10000000000001</v>
      </c>
      <c r="S290" s="12"/>
      <c r="T290" s="4">
        <v>208.4</v>
      </c>
      <c r="V290" s="12"/>
      <c r="W290" s="4">
        <f t="shared" si="226"/>
        <v>136.5</v>
      </c>
      <c r="Y290" s="12"/>
      <c r="Z290" s="4">
        <f t="shared" si="227"/>
        <v>178.5</v>
      </c>
      <c r="AB290" s="12"/>
      <c r="AC290" s="4">
        <f t="shared" si="228"/>
        <v>157.5</v>
      </c>
      <c r="AE290" s="12"/>
      <c r="AF290" s="4">
        <f t="shared" si="229"/>
        <v>157.5</v>
      </c>
      <c r="AH290" s="12"/>
      <c r="AI290" s="4">
        <f t="shared" si="230"/>
        <v>157.5</v>
      </c>
      <c r="AK290" s="12"/>
      <c r="AL290" s="4">
        <v>218.82</v>
      </c>
      <c r="AM290" s="4">
        <v>202.4</v>
      </c>
      <c r="AN290" s="4">
        <v>104.2</v>
      </c>
      <c r="AO290" s="12"/>
      <c r="AP290" s="4">
        <f t="shared" si="231"/>
        <v>121.8</v>
      </c>
      <c r="AR290" s="12"/>
      <c r="AS290" s="4">
        <f t="shared" si="232"/>
        <v>104.2</v>
      </c>
      <c r="AT290" s="4">
        <f t="shared" si="233"/>
        <v>218.82</v>
      </c>
      <c r="AU290" s="12"/>
    </row>
    <row r="291" spans="1:47" x14ac:dyDescent="0.25">
      <c r="A291" s="3" t="s">
        <v>47</v>
      </c>
      <c r="B291" s="1" t="s">
        <v>228</v>
      </c>
      <c r="C291" t="s">
        <v>49</v>
      </c>
      <c r="D291" s="3">
        <v>96360</v>
      </c>
      <c r="E291" s="4">
        <v>589</v>
      </c>
      <c r="F291" s="44"/>
      <c r="G291" s="4">
        <f t="shared" si="210"/>
        <v>412.29999999999995</v>
      </c>
      <c r="I291" s="12"/>
      <c r="J291" s="4">
        <f t="shared" si="223"/>
        <v>412.29999999999995</v>
      </c>
      <c r="L291" s="12"/>
      <c r="M291" s="4">
        <f t="shared" si="224"/>
        <v>441.75</v>
      </c>
      <c r="O291" s="12"/>
      <c r="P291" s="4">
        <f t="shared" si="225"/>
        <v>471.20000000000005</v>
      </c>
      <c r="Q291" s="4">
        <f t="shared" si="192"/>
        <v>300.39</v>
      </c>
      <c r="S291" s="12"/>
      <c r="T291" s="4">
        <v>448.76</v>
      </c>
      <c r="V291" s="12"/>
      <c r="W291" s="4">
        <f t="shared" si="226"/>
        <v>382.85</v>
      </c>
      <c r="Y291" s="12"/>
      <c r="Z291" s="4">
        <f t="shared" si="227"/>
        <v>500.65</v>
      </c>
      <c r="AB291" s="12"/>
      <c r="AC291" s="4">
        <f t="shared" si="228"/>
        <v>441.75</v>
      </c>
      <c r="AE291" s="12"/>
      <c r="AF291" s="4">
        <f t="shared" si="229"/>
        <v>441.75</v>
      </c>
      <c r="AH291" s="12"/>
      <c r="AI291" s="4">
        <f t="shared" si="230"/>
        <v>441.75</v>
      </c>
      <c r="AK291" s="12"/>
      <c r="AL291" s="4">
        <v>471.2</v>
      </c>
      <c r="AM291" s="4">
        <v>435.84</v>
      </c>
      <c r="AN291" s="4">
        <v>224.38</v>
      </c>
      <c r="AO291" s="12"/>
      <c r="AP291" s="4">
        <f t="shared" si="231"/>
        <v>341.62</v>
      </c>
      <c r="AR291" s="12"/>
      <c r="AS291" s="4">
        <f t="shared" si="232"/>
        <v>224.38</v>
      </c>
      <c r="AT291" s="4">
        <f t="shared" si="233"/>
        <v>500.65</v>
      </c>
      <c r="AU291" s="12"/>
    </row>
    <row r="292" spans="1:47" x14ac:dyDescent="0.25">
      <c r="A292" s="3"/>
      <c r="B292" t="s">
        <v>229</v>
      </c>
      <c r="C292" t="s">
        <v>49</v>
      </c>
      <c r="D292" s="3">
        <v>96361</v>
      </c>
      <c r="E292" s="4">
        <v>155</v>
      </c>
      <c r="F292" s="44"/>
      <c r="G292" s="4">
        <f t="shared" si="210"/>
        <v>108.5</v>
      </c>
      <c r="I292" s="12"/>
      <c r="J292" s="4">
        <f t="shared" si="223"/>
        <v>108.5</v>
      </c>
      <c r="L292" s="12"/>
      <c r="M292" s="4">
        <f t="shared" si="224"/>
        <v>116.25</v>
      </c>
      <c r="O292" s="12"/>
      <c r="P292" s="4">
        <f t="shared" si="225"/>
        <v>124</v>
      </c>
      <c r="Q292" s="4">
        <f t="shared" si="192"/>
        <v>79.05</v>
      </c>
      <c r="S292" s="12"/>
      <c r="T292" s="4">
        <v>98.8</v>
      </c>
      <c r="V292" s="12"/>
      <c r="W292" s="4">
        <f t="shared" si="226"/>
        <v>100.75</v>
      </c>
      <c r="Y292" s="12"/>
      <c r="Z292" s="4">
        <f t="shared" si="227"/>
        <v>131.75</v>
      </c>
      <c r="AB292" s="12"/>
      <c r="AC292" s="4">
        <f t="shared" si="228"/>
        <v>116.25</v>
      </c>
      <c r="AE292" s="12"/>
      <c r="AF292" s="4">
        <f t="shared" si="229"/>
        <v>116.25</v>
      </c>
      <c r="AH292" s="12"/>
      <c r="AI292" s="4">
        <f t="shared" si="230"/>
        <v>116.25</v>
      </c>
      <c r="AK292" s="12"/>
      <c r="AL292" s="4">
        <v>103.74</v>
      </c>
      <c r="AM292" s="4">
        <v>95.95</v>
      </c>
      <c r="AN292" s="4">
        <v>49.4</v>
      </c>
      <c r="AO292" s="12"/>
      <c r="AP292" s="4">
        <f t="shared" si="231"/>
        <v>89.899999999999991</v>
      </c>
      <c r="AR292" s="12"/>
      <c r="AS292" s="4">
        <f t="shared" si="232"/>
        <v>49.4</v>
      </c>
      <c r="AT292" s="4">
        <f t="shared" si="233"/>
        <v>131.75</v>
      </c>
      <c r="AU292" s="12"/>
    </row>
    <row r="293" spans="1:47" x14ac:dyDescent="0.25">
      <c r="A293" s="3" t="s">
        <v>47</v>
      </c>
      <c r="B293" s="1" t="s">
        <v>230</v>
      </c>
      <c r="C293" t="s">
        <v>49</v>
      </c>
      <c r="D293" s="3">
        <v>96365</v>
      </c>
      <c r="E293" s="4">
        <v>744</v>
      </c>
      <c r="F293" s="44"/>
      <c r="G293" s="4">
        <f t="shared" si="210"/>
        <v>520.79999999999995</v>
      </c>
      <c r="I293" s="12"/>
      <c r="J293" s="4">
        <f t="shared" si="223"/>
        <v>520.79999999999995</v>
      </c>
      <c r="L293" s="12"/>
      <c r="M293" s="4">
        <f t="shared" si="224"/>
        <v>558</v>
      </c>
      <c r="O293" s="12"/>
      <c r="P293" s="4">
        <f t="shared" si="225"/>
        <v>595.20000000000005</v>
      </c>
      <c r="Q293" s="4">
        <f t="shared" si="192"/>
        <v>379.44</v>
      </c>
      <c r="S293" s="12"/>
      <c r="T293" s="4">
        <v>448.76</v>
      </c>
      <c r="V293" s="12"/>
      <c r="W293" s="4">
        <f t="shared" si="226"/>
        <v>483.6</v>
      </c>
      <c r="Y293" s="12"/>
      <c r="Z293" s="4">
        <f t="shared" si="227"/>
        <v>632.4</v>
      </c>
      <c r="AB293" s="12"/>
      <c r="AC293" s="4">
        <f t="shared" si="228"/>
        <v>558</v>
      </c>
      <c r="AE293" s="12"/>
      <c r="AF293" s="4">
        <f t="shared" si="229"/>
        <v>558</v>
      </c>
      <c r="AH293" s="12"/>
      <c r="AI293" s="4">
        <f t="shared" si="230"/>
        <v>558</v>
      </c>
      <c r="AK293" s="12"/>
      <c r="AL293" s="4">
        <v>471.2</v>
      </c>
      <c r="AM293" s="4">
        <v>435.84</v>
      </c>
      <c r="AN293" s="4">
        <v>224.38</v>
      </c>
      <c r="AO293" s="12"/>
      <c r="AP293" s="4">
        <f t="shared" si="231"/>
        <v>431.52</v>
      </c>
      <c r="AR293" s="12"/>
      <c r="AS293" s="4">
        <f t="shared" si="232"/>
        <v>224.38</v>
      </c>
      <c r="AT293" s="4">
        <f t="shared" si="233"/>
        <v>632.4</v>
      </c>
      <c r="AU293" s="12"/>
    </row>
    <row r="294" spans="1:47" x14ac:dyDescent="0.25">
      <c r="A294" s="3"/>
      <c r="B294" t="s">
        <v>231</v>
      </c>
      <c r="C294" t="s">
        <v>49</v>
      </c>
      <c r="D294" s="3">
        <v>96366</v>
      </c>
      <c r="E294" s="4">
        <v>195</v>
      </c>
      <c r="F294" s="44"/>
      <c r="G294" s="4">
        <f t="shared" si="210"/>
        <v>136.5</v>
      </c>
      <c r="I294" s="12"/>
      <c r="J294" s="4">
        <f t="shared" si="223"/>
        <v>136.5</v>
      </c>
      <c r="L294" s="12"/>
      <c r="M294" s="4">
        <f t="shared" si="224"/>
        <v>146.25</v>
      </c>
      <c r="O294" s="12"/>
      <c r="P294" s="4">
        <f t="shared" si="225"/>
        <v>156</v>
      </c>
      <c r="Q294" s="4">
        <f t="shared" si="192"/>
        <v>99.45</v>
      </c>
      <c r="S294" s="12"/>
      <c r="T294" s="4">
        <v>98.8</v>
      </c>
      <c r="V294" s="12"/>
      <c r="W294" s="4">
        <f t="shared" si="226"/>
        <v>126.75</v>
      </c>
      <c r="Y294" s="12"/>
      <c r="Z294" s="4">
        <f t="shared" si="227"/>
        <v>165.75</v>
      </c>
      <c r="AB294" s="12"/>
      <c r="AC294" s="4">
        <f t="shared" si="228"/>
        <v>146.25</v>
      </c>
      <c r="AE294" s="12"/>
      <c r="AF294" s="4">
        <f t="shared" si="229"/>
        <v>146.25</v>
      </c>
      <c r="AH294" s="12"/>
      <c r="AI294" s="4">
        <f t="shared" si="230"/>
        <v>146.25</v>
      </c>
      <c r="AK294" s="12"/>
      <c r="AL294" s="4">
        <v>103.74</v>
      </c>
      <c r="AM294" s="4">
        <v>95.95</v>
      </c>
      <c r="AN294" s="4">
        <v>49.4</v>
      </c>
      <c r="AO294" s="12"/>
      <c r="AP294" s="4">
        <f t="shared" si="231"/>
        <v>113.1</v>
      </c>
      <c r="AR294" s="12"/>
      <c r="AS294" s="4">
        <f t="shared" si="232"/>
        <v>49.4</v>
      </c>
      <c r="AT294" s="4">
        <f t="shared" si="233"/>
        <v>165.75</v>
      </c>
      <c r="AU294" s="12"/>
    </row>
    <row r="295" spans="1:47" x14ac:dyDescent="0.25">
      <c r="A295" s="3" t="s">
        <v>47</v>
      </c>
      <c r="B295" s="1" t="s">
        <v>232</v>
      </c>
      <c r="C295" t="s">
        <v>49</v>
      </c>
      <c r="D295" s="3">
        <v>96374</v>
      </c>
      <c r="E295" s="4">
        <v>401</v>
      </c>
      <c r="F295" s="44"/>
      <c r="G295" s="4">
        <f t="shared" si="210"/>
        <v>280.7</v>
      </c>
      <c r="I295" s="12"/>
      <c r="J295" s="4">
        <f t="shared" si="223"/>
        <v>280.7</v>
      </c>
      <c r="L295" s="12"/>
      <c r="M295" s="4">
        <f t="shared" si="224"/>
        <v>300.75</v>
      </c>
      <c r="O295" s="12"/>
      <c r="P295" s="4">
        <f t="shared" si="225"/>
        <v>320.8</v>
      </c>
      <c r="Q295" s="4">
        <f t="shared" si="192"/>
        <v>204.51</v>
      </c>
      <c r="S295" s="12"/>
      <c r="T295" s="4">
        <v>448.76</v>
      </c>
      <c r="V295" s="12"/>
      <c r="W295" s="4">
        <f t="shared" si="226"/>
        <v>260.65000000000003</v>
      </c>
      <c r="Y295" s="12"/>
      <c r="Z295" s="4">
        <f t="shared" si="227"/>
        <v>340.84999999999997</v>
      </c>
      <c r="AB295" s="12"/>
      <c r="AC295" s="4">
        <f t="shared" si="228"/>
        <v>300.75</v>
      </c>
      <c r="AE295" s="12"/>
      <c r="AF295" s="4">
        <f t="shared" si="229"/>
        <v>300.75</v>
      </c>
      <c r="AH295" s="12"/>
      <c r="AI295" s="4">
        <f t="shared" si="230"/>
        <v>300.75</v>
      </c>
      <c r="AK295" s="12"/>
      <c r="AL295" s="4">
        <v>471.2</v>
      </c>
      <c r="AM295" s="4">
        <v>435.84</v>
      </c>
      <c r="AN295" s="4">
        <v>224.38</v>
      </c>
      <c r="AO295" s="12"/>
      <c r="AP295" s="4">
        <f t="shared" si="231"/>
        <v>232.57999999999998</v>
      </c>
      <c r="AR295" s="12"/>
      <c r="AS295" s="4">
        <f t="shared" si="232"/>
        <v>204.51</v>
      </c>
      <c r="AT295" s="4">
        <f t="shared" si="233"/>
        <v>471.2</v>
      </c>
      <c r="AU295" s="12"/>
    </row>
    <row r="296" spans="1:47" x14ac:dyDescent="0.25">
      <c r="A296" s="3"/>
      <c r="B296" t="s">
        <v>233</v>
      </c>
      <c r="C296" t="s">
        <v>49</v>
      </c>
      <c r="D296" s="3">
        <v>96375</v>
      </c>
      <c r="E296" s="4">
        <v>229</v>
      </c>
      <c r="F296" s="44"/>
      <c r="G296" s="4">
        <f t="shared" si="210"/>
        <v>160.29999999999998</v>
      </c>
      <c r="I296" s="12"/>
      <c r="J296" s="4">
        <f t="shared" si="223"/>
        <v>160.29999999999998</v>
      </c>
      <c r="L296" s="12"/>
      <c r="M296" s="4">
        <f t="shared" si="224"/>
        <v>171.75</v>
      </c>
      <c r="O296" s="12"/>
      <c r="P296" s="4">
        <f t="shared" si="225"/>
        <v>183.20000000000002</v>
      </c>
      <c r="Q296" s="4">
        <f t="shared" si="192"/>
        <v>116.79</v>
      </c>
      <c r="S296" s="12"/>
      <c r="T296" s="4">
        <v>98.8</v>
      </c>
      <c r="V296" s="12"/>
      <c r="W296" s="4">
        <f t="shared" si="226"/>
        <v>148.85</v>
      </c>
      <c r="Y296" s="12"/>
      <c r="Z296" s="4">
        <f t="shared" si="227"/>
        <v>194.65</v>
      </c>
      <c r="AB296" s="12"/>
      <c r="AC296" s="4">
        <f t="shared" si="228"/>
        <v>171.75</v>
      </c>
      <c r="AE296" s="12"/>
      <c r="AF296" s="4">
        <f t="shared" si="229"/>
        <v>171.75</v>
      </c>
      <c r="AH296" s="12"/>
      <c r="AI296" s="4">
        <f t="shared" si="230"/>
        <v>171.75</v>
      </c>
      <c r="AK296" s="12"/>
      <c r="AL296" s="4">
        <v>103.74</v>
      </c>
      <c r="AM296" s="4">
        <v>95.95</v>
      </c>
      <c r="AN296" s="4">
        <v>49.4</v>
      </c>
      <c r="AO296" s="12"/>
      <c r="AP296" s="4">
        <f t="shared" si="231"/>
        <v>132.82</v>
      </c>
      <c r="AR296" s="12"/>
      <c r="AS296" s="4">
        <f t="shared" si="232"/>
        <v>49.4</v>
      </c>
      <c r="AT296" s="4">
        <f t="shared" si="233"/>
        <v>194.65</v>
      </c>
      <c r="AU296" s="12"/>
    </row>
    <row r="297" spans="1:47" x14ac:dyDescent="0.25">
      <c r="A297" s="3" t="s">
        <v>47</v>
      </c>
      <c r="B297" s="1" t="s">
        <v>234</v>
      </c>
      <c r="C297" t="s">
        <v>49</v>
      </c>
      <c r="D297" s="3">
        <v>96409</v>
      </c>
      <c r="E297" s="4">
        <v>653</v>
      </c>
      <c r="F297" s="44"/>
      <c r="G297" s="4">
        <f t="shared" si="210"/>
        <v>457.09999999999997</v>
      </c>
      <c r="I297" s="12"/>
      <c r="J297" s="4">
        <f t="shared" si="223"/>
        <v>457.09999999999997</v>
      </c>
      <c r="L297" s="12"/>
      <c r="M297" s="4">
        <f t="shared" si="224"/>
        <v>489.75</v>
      </c>
      <c r="O297" s="12"/>
      <c r="P297" s="4">
        <f t="shared" si="225"/>
        <v>522.4</v>
      </c>
      <c r="Q297" s="4">
        <f t="shared" si="192"/>
        <v>333.03000000000003</v>
      </c>
      <c r="S297" s="12"/>
      <c r="T297" s="4">
        <v>696.86</v>
      </c>
      <c r="V297" s="12"/>
      <c r="W297" s="4">
        <f t="shared" si="226"/>
        <v>424.45</v>
      </c>
      <c r="Y297" s="12"/>
      <c r="Z297" s="4">
        <f t="shared" si="227"/>
        <v>555.04999999999995</v>
      </c>
      <c r="AB297" s="12"/>
      <c r="AC297" s="4">
        <f t="shared" si="228"/>
        <v>489.75</v>
      </c>
      <c r="AE297" s="12"/>
      <c r="AF297" s="4">
        <f t="shared" si="229"/>
        <v>489.75</v>
      </c>
      <c r="AH297" s="12"/>
      <c r="AI297" s="4">
        <f t="shared" si="230"/>
        <v>489.75</v>
      </c>
      <c r="AK297" s="12"/>
      <c r="AL297" s="4">
        <v>731.7</v>
      </c>
      <c r="AM297" s="4">
        <v>676.79</v>
      </c>
      <c r="AN297" s="4">
        <v>348.43</v>
      </c>
      <c r="AO297" s="12"/>
      <c r="AP297" s="4">
        <f t="shared" si="231"/>
        <v>378.73999999999995</v>
      </c>
      <c r="AR297" s="12"/>
      <c r="AS297" s="4">
        <f t="shared" si="232"/>
        <v>333.03000000000003</v>
      </c>
      <c r="AT297" s="4">
        <f t="shared" si="233"/>
        <v>731.7</v>
      </c>
      <c r="AU297" s="12"/>
    </row>
    <row r="298" spans="1:47" x14ac:dyDescent="0.25">
      <c r="A298" s="3"/>
      <c r="B298" t="s">
        <v>235</v>
      </c>
      <c r="C298" t="s">
        <v>49</v>
      </c>
      <c r="D298" s="3">
        <v>96411</v>
      </c>
      <c r="E298" s="4">
        <v>360</v>
      </c>
      <c r="F298" s="44"/>
      <c r="G298" s="4">
        <f t="shared" si="210"/>
        <v>251.99999999999997</v>
      </c>
      <c r="I298" s="12"/>
      <c r="J298" s="4">
        <f t="shared" si="223"/>
        <v>251.99999999999997</v>
      </c>
      <c r="L298" s="12"/>
      <c r="M298" s="4">
        <f t="shared" si="224"/>
        <v>270</v>
      </c>
      <c r="O298" s="12"/>
      <c r="P298" s="4">
        <f t="shared" si="225"/>
        <v>288</v>
      </c>
      <c r="Q298" s="4">
        <f t="shared" si="192"/>
        <v>183.6</v>
      </c>
      <c r="S298" s="12"/>
      <c r="T298" s="4">
        <f t="shared" ref="T298" si="234">E298*2</f>
        <v>720</v>
      </c>
      <c r="V298" s="12"/>
      <c r="W298" s="4">
        <f t="shared" si="226"/>
        <v>234</v>
      </c>
      <c r="Y298" s="12"/>
      <c r="Z298" s="4">
        <f t="shared" si="227"/>
        <v>306</v>
      </c>
      <c r="AB298" s="12"/>
      <c r="AC298" s="4">
        <f t="shared" si="228"/>
        <v>270</v>
      </c>
      <c r="AE298" s="12"/>
      <c r="AF298" s="4">
        <f t="shared" si="229"/>
        <v>270</v>
      </c>
      <c r="AH298" s="12"/>
      <c r="AI298" s="4">
        <f t="shared" si="230"/>
        <v>270</v>
      </c>
      <c r="AK298" s="12"/>
      <c r="AL298" s="4">
        <v>159.5</v>
      </c>
      <c r="AM298" s="4">
        <v>147.53</v>
      </c>
      <c r="AN298" s="4">
        <v>75.95</v>
      </c>
      <c r="AO298" s="12"/>
      <c r="AP298" s="4">
        <f t="shared" si="231"/>
        <v>208.79999999999998</v>
      </c>
      <c r="AR298" s="12"/>
      <c r="AS298" s="4">
        <f t="shared" si="232"/>
        <v>75.95</v>
      </c>
      <c r="AT298" s="4">
        <f t="shared" si="233"/>
        <v>720</v>
      </c>
      <c r="AU298" s="12"/>
    </row>
    <row r="299" spans="1:47" x14ac:dyDescent="0.25">
      <c r="A299" s="3" t="s">
        <v>47</v>
      </c>
      <c r="B299" s="1" t="s">
        <v>236</v>
      </c>
      <c r="C299" t="s">
        <v>49</v>
      </c>
      <c r="D299" s="3">
        <v>96413</v>
      </c>
      <c r="E299" s="4">
        <v>996</v>
      </c>
      <c r="F299" s="44"/>
      <c r="G299" s="4">
        <f t="shared" si="210"/>
        <v>697.19999999999993</v>
      </c>
      <c r="I299" s="12"/>
      <c r="J299" s="4">
        <f t="shared" si="223"/>
        <v>697.19999999999993</v>
      </c>
      <c r="L299" s="12"/>
      <c r="M299" s="4">
        <f t="shared" si="224"/>
        <v>747</v>
      </c>
      <c r="O299" s="12"/>
      <c r="P299" s="4">
        <f t="shared" si="225"/>
        <v>796.80000000000007</v>
      </c>
      <c r="Q299" s="4">
        <f t="shared" si="192"/>
        <v>507.96000000000004</v>
      </c>
      <c r="S299" s="12"/>
      <c r="T299" s="4">
        <v>696.86</v>
      </c>
      <c r="V299" s="12"/>
      <c r="W299" s="4">
        <f t="shared" si="226"/>
        <v>647.4</v>
      </c>
      <c r="Y299" s="12"/>
      <c r="Z299" s="4">
        <f t="shared" si="227"/>
        <v>846.6</v>
      </c>
      <c r="AB299" s="12"/>
      <c r="AC299" s="4">
        <f t="shared" si="228"/>
        <v>747</v>
      </c>
      <c r="AE299" s="12"/>
      <c r="AF299" s="4">
        <f t="shared" si="229"/>
        <v>747</v>
      </c>
      <c r="AH299" s="12"/>
      <c r="AI299" s="4">
        <f t="shared" si="230"/>
        <v>747</v>
      </c>
      <c r="AK299" s="12"/>
      <c r="AL299" s="4">
        <v>731.7</v>
      </c>
      <c r="AM299" s="4">
        <v>676.79</v>
      </c>
      <c r="AN299" s="4">
        <v>348.43</v>
      </c>
      <c r="AO299" s="12"/>
      <c r="AP299" s="4">
        <f t="shared" si="231"/>
        <v>577.67999999999995</v>
      </c>
      <c r="AR299" s="12"/>
      <c r="AS299" s="4">
        <f t="shared" si="232"/>
        <v>348.43</v>
      </c>
      <c r="AT299" s="4">
        <f t="shared" si="233"/>
        <v>846.6</v>
      </c>
      <c r="AU299" s="12"/>
    </row>
    <row r="300" spans="1:47" x14ac:dyDescent="0.25">
      <c r="A300" s="3"/>
      <c r="B300" t="s">
        <v>237</v>
      </c>
      <c r="C300" t="s">
        <v>49</v>
      </c>
      <c r="D300" s="3">
        <v>96415</v>
      </c>
      <c r="E300" s="4">
        <v>241</v>
      </c>
      <c r="F300" s="44"/>
      <c r="G300" s="4">
        <f t="shared" si="210"/>
        <v>168.7</v>
      </c>
      <c r="I300" s="12"/>
      <c r="J300" s="4">
        <f t="shared" si="223"/>
        <v>168.7</v>
      </c>
      <c r="L300" s="12"/>
      <c r="M300" s="4">
        <f t="shared" si="224"/>
        <v>180.75</v>
      </c>
      <c r="O300" s="12"/>
      <c r="P300" s="4">
        <f t="shared" si="225"/>
        <v>192.8</v>
      </c>
      <c r="Q300" s="4">
        <f t="shared" si="192"/>
        <v>122.91</v>
      </c>
      <c r="S300" s="12"/>
      <c r="T300" s="4">
        <v>151.9</v>
      </c>
      <c r="V300" s="12"/>
      <c r="W300" s="4">
        <f t="shared" si="226"/>
        <v>156.65</v>
      </c>
      <c r="Y300" s="12"/>
      <c r="Z300" s="4">
        <f t="shared" si="227"/>
        <v>204.85</v>
      </c>
      <c r="AB300" s="12"/>
      <c r="AC300" s="4">
        <f t="shared" si="228"/>
        <v>180.75</v>
      </c>
      <c r="AE300" s="12"/>
      <c r="AF300" s="4">
        <f t="shared" si="229"/>
        <v>180.75</v>
      </c>
      <c r="AH300" s="12"/>
      <c r="AI300" s="4">
        <f t="shared" si="230"/>
        <v>180.75</v>
      </c>
      <c r="AK300" s="12"/>
      <c r="AL300" s="4">
        <v>159.5</v>
      </c>
      <c r="AM300" s="4">
        <v>147.53</v>
      </c>
      <c r="AN300" s="4">
        <v>75.95</v>
      </c>
      <c r="AO300" s="12"/>
      <c r="AP300" s="4">
        <f t="shared" si="231"/>
        <v>139.78</v>
      </c>
      <c r="AR300" s="12"/>
      <c r="AS300" s="4">
        <f>MIN(J300:AP300)</f>
        <v>75.95</v>
      </c>
      <c r="AT300" s="4">
        <f t="shared" si="233"/>
        <v>204.85</v>
      </c>
      <c r="AU300" s="12"/>
    </row>
    <row r="301" spans="1:47" ht="30" x14ac:dyDescent="0.25">
      <c r="A301" s="3" t="s">
        <v>47</v>
      </c>
      <c r="B301" s="62" t="s">
        <v>238</v>
      </c>
      <c r="C301" t="s">
        <v>49</v>
      </c>
      <c r="D301" s="3">
        <v>97112</v>
      </c>
      <c r="E301" s="4">
        <v>127</v>
      </c>
      <c r="F301" s="44"/>
      <c r="G301" s="4">
        <f t="shared" si="210"/>
        <v>88.899999999999991</v>
      </c>
      <c r="I301" s="12"/>
      <c r="J301" s="4">
        <f t="shared" si="223"/>
        <v>88.899999999999991</v>
      </c>
      <c r="L301" s="12"/>
      <c r="M301" s="4">
        <f t="shared" si="224"/>
        <v>95.25</v>
      </c>
      <c r="O301" s="12"/>
      <c r="P301" s="4">
        <f t="shared" si="225"/>
        <v>101.60000000000001</v>
      </c>
      <c r="Q301" s="4">
        <f t="shared" si="192"/>
        <v>64.77</v>
      </c>
      <c r="S301" s="12"/>
      <c r="T301" s="4">
        <v>67.72</v>
      </c>
      <c r="V301" s="12"/>
      <c r="W301" s="4">
        <f t="shared" si="226"/>
        <v>82.55</v>
      </c>
      <c r="Y301" s="12"/>
      <c r="Z301" s="4">
        <f t="shared" si="227"/>
        <v>107.95</v>
      </c>
      <c r="AB301" s="12"/>
      <c r="AC301" s="4">
        <f t="shared" si="228"/>
        <v>95.25</v>
      </c>
      <c r="AE301" s="12"/>
      <c r="AF301" s="4">
        <f t="shared" si="229"/>
        <v>95.25</v>
      </c>
      <c r="AH301" s="12"/>
      <c r="AI301" s="4">
        <f t="shared" si="230"/>
        <v>95.25</v>
      </c>
      <c r="AK301" s="12"/>
      <c r="AL301" s="48">
        <v>71.11</v>
      </c>
      <c r="AM301" s="48">
        <v>65.77</v>
      </c>
      <c r="AN301" s="48">
        <v>33.86</v>
      </c>
      <c r="AO301" s="12"/>
      <c r="AP301" s="4">
        <f t="shared" si="231"/>
        <v>73.66</v>
      </c>
      <c r="AR301" s="12"/>
      <c r="AS301" s="4">
        <f t="shared" si="232"/>
        <v>33.86</v>
      </c>
      <c r="AT301" s="4">
        <f t="shared" si="233"/>
        <v>107.95</v>
      </c>
      <c r="AU301" s="12"/>
    </row>
    <row r="302" spans="1:47" x14ac:dyDescent="0.25">
      <c r="A302" s="3" t="s">
        <v>39</v>
      </c>
      <c r="B302" s="1" t="s">
        <v>239</v>
      </c>
      <c r="C302" t="s">
        <v>49</v>
      </c>
      <c r="D302" s="3">
        <v>97113</v>
      </c>
      <c r="E302" s="4">
        <v>127</v>
      </c>
      <c r="F302" s="44"/>
      <c r="G302" s="4">
        <f t="shared" si="210"/>
        <v>88.899999999999991</v>
      </c>
      <c r="I302" s="12"/>
      <c r="J302" s="4">
        <f t="shared" si="223"/>
        <v>88.899999999999991</v>
      </c>
      <c r="L302" s="12"/>
      <c r="M302" s="4">
        <f t="shared" si="224"/>
        <v>95.25</v>
      </c>
      <c r="O302" s="12"/>
      <c r="P302" s="4">
        <f t="shared" si="225"/>
        <v>101.60000000000001</v>
      </c>
      <c r="Q302" s="4">
        <f t="shared" si="192"/>
        <v>64.77</v>
      </c>
      <c r="S302" s="12"/>
      <c r="T302" s="4">
        <v>67.72</v>
      </c>
      <c r="V302" s="12"/>
      <c r="W302" s="4">
        <f t="shared" si="226"/>
        <v>82.55</v>
      </c>
      <c r="Y302" s="12"/>
      <c r="Z302" s="4">
        <f t="shared" si="227"/>
        <v>107.95</v>
      </c>
      <c r="AB302" s="12"/>
      <c r="AC302" s="4">
        <f t="shared" si="228"/>
        <v>95.25</v>
      </c>
      <c r="AE302" s="12"/>
      <c r="AF302" s="4">
        <f t="shared" si="229"/>
        <v>95.25</v>
      </c>
      <c r="AH302" s="12"/>
      <c r="AI302" s="4">
        <f t="shared" si="230"/>
        <v>95.25</v>
      </c>
      <c r="AK302" s="12"/>
      <c r="AL302" s="48">
        <v>80.89</v>
      </c>
      <c r="AM302" s="48">
        <v>74.819999999999993</v>
      </c>
      <c r="AN302" s="48">
        <v>38.520000000000003</v>
      </c>
      <c r="AO302" s="12"/>
      <c r="AP302" s="4">
        <f t="shared" si="231"/>
        <v>73.66</v>
      </c>
      <c r="AR302" s="12"/>
      <c r="AS302" s="4">
        <f t="shared" si="232"/>
        <v>38.520000000000003</v>
      </c>
      <c r="AT302" s="4">
        <f t="shared" si="233"/>
        <v>107.95</v>
      </c>
      <c r="AU302" s="12"/>
    </row>
    <row r="303" spans="1:47" x14ac:dyDescent="0.25">
      <c r="A303" s="3" t="s">
        <v>39</v>
      </c>
      <c r="B303" s="1" t="s">
        <v>240</v>
      </c>
      <c r="C303" t="s">
        <v>49</v>
      </c>
      <c r="D303" s="3">
        <v>97116</v>
      </c>
      <c r="E303" s="4">
        <v>100</v>
      </c>
      <c r="F303" s="44"/>
      <c r="G303" s="4">
        <f t="shared" si="210"/>
        <v>70</v>
      </c>
      <c r="I303" s="12"/>
      <c r="J303" s="4">
        <f t="shared" si="223"/>
        <v>70</v>
      </c>
      <c r="L303" s="12"/>
      <c r="M303" s="4">
        <f t="shared" si="224"/>
        <v>75</v>
      </c>
      <c r="O303" s="12"/>
      <c r="P303" s="4">
        <f t="shared" si="225"/>
        <v>80</v>
      </c>
      <c r="Q303" s="4">
        <f t="shared" si="192"/>
        <v>51</v>
      </c>
      <c r="S303" s="12"/>
      <c r="T303" s="4">
        <v>60.08</v>
      </c>
      <c r="V303" s="12"/>
      <c r="W303" s="4">
        <f t="shared" si="226"/>
        <v>65</v>
      </c>
      <c r="Y303" s="12"/>
      <c r="Z303" s="4">
        <f t="shared" si="227"/>
        <v>85</v>
      </c>
      <c r="AB303" s="12"/>
      <c r="AC303" s="4">
        <f t="shared" si="228"/>
        <v>75</v>
      </c>
      <c r="AE303" s="12"/>
      <c r="AF303" s="4">
        <f t="shared" si="229"/>
        <v>75</v>
      </c>
      <c r="AH303" s="12"/>
      <c r="AI303" s="4">
        <f t="shared" si="230"/>
        <v>75</v>
      </c>
      <c r="AK303" s="12"/>
      <c r="AL303" s="48">
        <v>63.08</v>
      </c>
      <c r="AM303" s="48">
        <v>58.35</v>
      </c>
      <c r="AN303" s="48">
        <v>30.04</v>
      </c>
      <c r="AO303" s="12"/>
      <c r="AP303" s="4">
        <f t="shared" si="231"/>
        <v>57.999999999999993</v>
      </c>
      <c r="AR303" s="12"/>
      <c r="AS303" s="4">
        <f t="shared" si="232"/>
        <v>30.04</v>
      </c>
      <c r="AT303" s="4">
        <f t="shared" si="233"/>
        <v>85</v>
      </c>
      <c r="AU303" s="12"/>
    </row>
    <row r="304" spans="1:47" x14ac:dyDescent="0.25">
      <c r="A304" s="3" t="s">
        <v>39</v>
      </c>
      <c r="B304" s="1" t="s">
        <v>241</v>
      </c>
      <c r="C304" t="s">
        <v>49</v>
      </c>
      <c r="D304" s="3">
        <v>97140</v>
      </c>
      <c r="E304" s="4">
        <v>88</v>
      </c>
      <c r="F304" s="44"/>
      <c r="G304" s="4">
        <f t="shared" si="210"/>
        <v>61.599999999999994</v>
      </c>
      <c r="I304" s="12"/>
      <c r="J304" s="4">
        <f t="shared" si="223"/>
        <v>61.599999999999994</v>
      </c>
      <c r="L304" s="12"/>
      <c r="M304" s="4">
        <f t="shared" si="224"/>
        <v>66</v>
      </c>
      <c r="O304" s="12"/>
      <c r="P304" s="4">
        <f t="shared" si="225"/>
        <v>70.400000000000006</v>
      </c>
      <c r="Q304" s="4">
        <f t="shared" si="192"/>
        <v>44.88</v>
      </c>
      <c r="S304" s="12"/>
      <c r="T304" s="4">
        <v>57.3</v>
      </c>
      <c r="V304" s="12"/>
      <c r="W304" s="4">
        <f t="shared" si="226"/>
        <v>57.2</v>
      </c>
      <c r="Y304" s="12"/>
      <c r="Z304" s="4">
        <f t="shared" si="227"/>
        <v>74.8</v>
      </c>
      <c r="AB304" s="12"/>
      <c r="AC304" s="4">
        <f t="shared" si="228"/>
        <v>66</v>
      </c>
      <c r="AE304" s="12"/>
      <c r="AF304" s="4">
        <f t="shared" si="229"/>
        <v>66</v>
      </c>
      <c r="AH304" s="12"/>
      <c r="AI304" s="4">
        <f t="shared" si="230"/>
        <v>66</v>
      </c>
      <c r="AK304" s="12"/>
      <c r="AL304" s="4">
        <v>60.17</v>
      </c>
      <c r="AM304" s="4">
        <v>55.65</v>
      </c>
      <c r="AN304" s="4">
        <v>28.65</v>
      </c>
      <c r="AO304" s="12"/>
      <c r="AP304" s="4">
        <f t="shared" si="231"/>
        <v>51.04</v>
      </c>
      <c r="AR304" s="12"/>
      <c r="AS304" s="4">
        <f t="shared" si="232"/>
        <v>28.65</v>
      </c>
      <c r="AT304" s="4">
        <f t="shared" si="233"/>
        <v>74.8</v>
      </c>
      <c r="AU304" s="12"/>
    </row>
    <row r="305" spans="1:49" x14ac:dyDescent="0.25">
      <c r="A305" s="3" t="s">
        <v>39</v>
      </c>
      <c r="B305" s="1" t="s">
        <v>242</v>
      </c>
      <c r="C305" t="s">
        <v>49</v>
      </c>
      <c r="D305" s="3">
        <v>97530</v>
      </c>
      <c r="E305" s="4">
        <v>88</v>
      </c>
      <c r="F305" s="44"/>
      <c r="G305" s="4">
        <f t="shared" si="210"/>
        <v>61.599999999999994</v>
      </c>
      <c r="I305" s="12"/>
      <c r="J305" s="4">
        <f t="shared" si="223"/>
        <v>61.599999999999994</v>
      </c>
      <c r="L305" s="12"/>
      <c r="M305" s="4">
        <f t="shared" si="224"/>
        <v>66</v>
      </c>
      <c r="O305" s="12"/>
      <c r="P305" s="4">
        <f t="shared" si="225"/>
        <v>70.400000000000006</v>
      </c>
      <c r="Q305" s="4">
        <f t="shared" si="192"/>
        <v>44.88</v>
      </c>
      <c r="S305" s="12"/>
      <c r="T305" s="4">
        <v>57.3</v>
      </c>
      <c r="V305" s="12"/>
      <c r="W305" s="4">
        <f t="shared" si="226"/>
        <v>57.2</v>
      </c>
      <c r="Y305" s="12"/>
      <c r="Z305" s="4">
        <f t="shared" si="227"/>
        <v>74.8</v>
      </c>
      <c r="AB305" s="12"/>
      <c r="AC305" s="4">
        <f t="shared" si="228"/>
        <v>66</v>
      </c>
      <c r="AE305" s="12"/>
      <c r="AF305" s="4">
        <f t="shared" si="229"/>
        <v>66</v>
      </c>
      <c r="AH305" s="12"/>
      <c r="AI305" s="4">
        <f t="shared" si="230"/>
        <v>66</v>
      </c>
      <c r="AK305" s="12"/>
      <c r="AL305" s="4">
        <v>76.569999999999993</v>
      </c>
      <c r="AM305" s="4">
        <v>70.819999999999993</v>
      </c>
      <c r="AN305" s="4">
        <v>36.46</v>
      </c>
      <c r="AO305" s="12"/>
      <c r="AP305" s="4">
        <f t="shared" si="231"/>
        <v>51.04</v>
      </c>
      <c r="AR305" s="12"/>
      <c r="AS305" s="4">
        <f>MIN(J305:AP305)</f>
        <v>36.46</v>
      </c>
      <c r="AT305" s="4">
        <f t="shared" si="233"/>
        <v>76.569999999999993</v>
      </c>
      <c r="AU305" s="12"/>
    </row>
    <row r="306" spans="1:49" x14ac:dyDescent="0.25">
      <c r="A306" s="3" t="s">
        <v>39</v>
      </c>
      <c r="B306" s="1" t="s">
        <v>243</v>
      </c>
      <c r="C306" t="s">
        <v>49</v>
      </c>
      <c r="D306" s="3">
        <v>97535</v>
      </c>
      <c r="E306" s="4">
        <v>88</v>
      </c>
      <c r="F306" s="44"/>
      <c r="G306" s="4">
        <f t="shared" si="210"/>
        <v>61.599999999999994</v>
      </c>
      <c r="I306" s="12">
        <f>'[2]01_2021 UPDATE'!K3182</f>
        <v>0</v>
      </c>
      <c r="J306" s="4">
        <f t="shared" si="223"/>
        <v>61.599999999999994</v>
      </c>
      <c r="L306" s="12">
        <f>'[2]01_2021 UPDATE'!N3182</f>
        <v>0</v>
      </c>
      <c r="M306" s="4">
        <f t="shared" si="224"/>
        <v>66</v>
      </c>
      <c r="O306" s="12">
        <f>'[2]01_2021 UPDATE'!S3182</f>
        <v>0</v>
      </c>
      <c r="P306" s="4">
        <f t="shared" si="225"/>
        <v>70.400000000000006</v>
      </c>
      <c r="Q306" s="4">
        <f t="shared" si="192"/>
        <v>44.88</v>
      </c>
      <c r="S306" s="12">
        <f>'[2]01_2021 UPDATE'!V3182</f>
        <v>0</v>
      </c>
      <c r="T306" s="4">
        <v>57.3</v>
      </c>
      <c r="V306" s="12">
        <f>'[2]01_2021 UPDATE'!AE3182</f>
        <v>0</v>
      </c>
      <c r="W306" s="4">
        <f t="shared" si="226"/>
        <v>57.2</v>
      </c>
      <c r="Y306" s="12">
        <f>'[2]01_2021 UPDATE'!AK3182</f>
        <v>0</v>
      </c>
      <c r="Z306" s="4">
        <f t="shared" si="227"/>
        <v>74.8</v>
      </c>
      <c r="AB306" s="12">
        <f>'[2]01_2021 UPDATE'!AN3182</f>
        <v>0</v>
      </c>
      <c r="AC306" s="4">
        <f t="shared" si="228"/>
        <v>66</v>
      </c>
      <c r="AE306" s="12">
        <f>'[2]01_2021 UPDATE'!AQ3182</f>
        <v>0</v>
      </c>
      <c r="AF306" s="4">
        <f t="shared" si="229"/>
        <v>66</v>
      </c>
      <c r="AH306" s="12">
        <f>'[2]01_2021 UPDATE'!AT3182</f>
        <v>0</v>
      </c>
      <c r="AI306" s="4">
        <f t="shared" si="230"/>
        <v>66</v>
      </c>
      <c r="AK306" s="12">
        <f>'[2]01_2021 UPDATE'!AW3182</f>
        <v>0</v>
      </c>
      <c r="AL306" s="4">
        <v>70.56</v>
      </c>
      <c r="AM306" s="4">
        <v>65.260000000000005</v>
      </c>
      <c r="AN306" s="4">
        <v>33.6</v>
      </c>
      <c r="AO306" s="12"/>
      <c r="AP306" s="4">
        <f t="shared" si="231"/>
        <v>51.04</v>
      </c>
      <c r="AR306" s="12"/>
      <c r="AS306" s="4">
        <v>48</v>
      </c>
      <c r="AT306" s="4">
        <f t="shared" si="233"/>
        <v>74.8</v>
      </c>
      <c r="AU306" s="12"/>
    </row>
    <row r="307" spans="1:49" x14ac:dyDescent="0.25">
      <c r="A307" s="3" t="s">
        <v>39</v>
      </c>
      <c r="B307" s="1" t="s">
        <v>244</v>
      </c>
      <c r="C307" t="s">
        <v>49</v>
      </c>
      <c r="D307" s="3">
        <v>97750</v>
      </c>
      <c r="E307" s="4">
        <v>155</v>
      </c>
      <c r="F307" s="44"/>
      <c r="G307" s="4">
        <f t="shared" si="210"/>
        <v>108.5</v>
      </c>
      <c r="I307" s="12">
        <f>'[2]01_2021 UPDATE'!K3182</f>
        <v>0</v>
      </c>
      <c r="J307" s="4">
        <f t="shared" si="223"/>
        <v>108.5</v>
      </c>
      <c r="L307" s="12">
        <f>'[2]01_2021 UPDATE'!N3182</f>
        <v>0</v>
      </c>
      <c r="M307" s="4">
        <f t="shared" si="224"/>
        <v>116.25</v>
      </c>
      <c r="O307" s="12">
        <f>'[2]01_2021 UPDATE'!S3182</f>
        <v>0</v>
      </c>
      <c r="P307" s="4">
        <f t="shared" si="225"/>
        <v>124</v>
      </c>
      <c r="Q307" s="4">
        <f t="shared" si="192"/>
        <v>79.05</v>
      </c>
      <c r="S307" s="12">
        <f>'[2]01_2021 UPDATE'!V3182</f>
        <v>0</v>
      </c>
      <c r="T307" s="4">
        <v>80.92</v>
      </c>
      <c r="V307" s="12">
        <f>'[2]01_2021 UPDATE'!AE3182</f>
        <v>0</v>
      </c>
      <c r="W307" s="4">
        <f t="shared" si="226"/>
        <v>100.75</v>
      </c>
      <c r="Y307" s="12">
        <f>'[2]01_2021 UPDATE'!AK3182</f>
        <v>0</v>
      </c>
      <c r="Z307" s="4">
        <f t="shared" si="227"/>
        <v>131.75</v>
      </c>
      <c r="AB307" s="12">
        <f>'[2]01_2021 UPDATE'!AN3182</f>
        <v>0</v>
      </c>
      <c r="AC307" s="4">
        <f t="shared" si="228"/>
        <v>116.25</v>
      </c>
      <c r="AE307" s="12">
        <f>'[2]01_2021 UPDATE'!AQ3182</f>
        <v>0</v>
      </c>
      <c r="AF307" s="4">
        <f t="shared" si="229"/>
        <v>116.25</v>
      </c>
      <c r="AH307" s="12">
        <f>'[2]01_2021 UPDATE'!AT3182</f>
        <v>0</v>
      </c>
      <c r="AI307" s="4">
        <f t="shared" si="230"/>
        <v>116.25</v>
      </c>
      <c r="AK307" s="12">
        <f>'[2]01_2021 UPDATE'!AW3182</f>
        <v>0</v>
      </c>
      <c r="AL307" s="4">
        <v>84.97</v>
      </c>
      <c r="AM307" s="4">
        <v>78.59</v>
      </c>
      <c r="AN307" s="4">
        <v>40.46</v>
      </c>
      <c r="AO307" s="12"/>
      <c r="AP307" s="4">
        <f t="shared" si="231"/>
        <v>89.899999999999991</v>
      </c>
      <c r="AR307" s="12"/>
      <c r="AS307" s="4">
        <v>60</v>
      </c>
      <c r="AT307" s="4">
        <f t="shared" si="233"/>
        <v>131.75</v>
      </c>
      <c r="AU307" s="12"/>
    </row>
    <row r="308" spans="1:49" x14ac:dyDescent="0.25">
      <c r="A308" s="3" t="s">
        <v>39</v>
      </c>
      <c r="B308" s="1" t="s">
        <v>245</v>
      </c>
      <c r="C308" t="s">
        <v>41</v>
      </c>
      <c r="D308" s="3">
        <v>90791</v>
      </c>
      <c r="E308" s="4">
        <v>319</v>
      </c>
      <c r="F308" s="44"/>
      <c r="H308" s="4">
        <f>E308*0.7</f>
        <v>223.29999999999998</v>
      </c>
      <c r="I308" s="12">
        <f>'[2]01_2021 UPDATE'!K2905</f>
        <v>0</v>
      </c>
      <c r="K308" s="4">
        <v>151.41</v>
      </c>
      <c r="L308" s="12">
        <f>'[2]01_2021 UPDATE'!N2905</f>
        <v>0</v>
      </c>
      <c r="N308" s="4">
        <v>181.91</v>
      </c>
      <c r="O308" s="12">
        <f>'[2]01_2021 UPDATE'!S2905</f>
        <v>0</v>
      </c>
      <c r="R308" s="4">
        <v>149.05000000000001</v>
      </c>
      <c r="S308" s="12">
        <f>'[2]01_2021 UPDATE'!V2905</f>
        <v>0</v>
      </c>
      <c r="U308" s="4">
        <v>192.08</v>
      </c>
      <c r="V308" s="12">
        <f>'[2]01_2021 UPDATE'!AE2905</f>
        <v>0</v>
      </c>
      <c r="X308" s="4">
        <v>147.08000000000001</v>
      </c>
      <c r="Y308" s="12">
        <f>'[2]01_2021 UPDATE'!AK2905</f>
        <v>0</v>
      </c>
      <c r="AA308" s="4">
        <v>192.08</v>
      </c>
      <c r="AB308" s="12">
        <f>'[2]01_2021 UPDATE'!AN2905</f>
        <v>0</v>
      </c>
      <c r="AD308" s="4">
        <v>153.47</v>
      </c>
      <c r="AE308" s="12">
        <f>'[2]01_2021 UPDATE'!AQ2905</f>
        <v>0</v>
      </c>
      <c r="AG308" s="4">
        <v>153.47</v>
      </c>
      <c r="AH308" s="12">
        <f>'[2]01_2021 UPDATE'!AT2905</f>
        <v>0</v>
      </c>
      <c r="AJ308" s="4">
        <v>153.47</v>
      </c>
      <c r="AK308" s="12">
        <f>'[2]01_2021 UPDATE'!AW2905</f>
        <v>0</v>
      </c>
      <c r="AM308" s="4">
        <v>186.53</v>
      </c>
      <c r="AN308" s="4">
        <v>139.19999999999999</v>
      </c>
      <c r="AO308" s="12"/>
      <c r="AQ308" s="4">
        <v>229.02</v>
      </c>
      <c r="AR308" s="12">
        <f>'[2]01_2021 UPDATE'!AY2905</f>
        <v>160.02982159499996</v>
      </c>
      <c r="AU308" s="12"/>
      <c r="AV308" s="4">
        <v>125</v>
      </c>
      <c r="AW308" s="4">
        <f>MAX(K308:AQ308)</f>
        <v>229.02</v>
      </c>
    </row>
    <row r="309" spans="1:49" x14ac:dyDescent="0.25">
      <c r="A309" s="3" t="s">
        <v>39</v>
      </c>
      <c r="B309" s="1" t="s">
        <v>246</v>
      </c>
      <c r="C309" t="s">
        <v>49</v>
      </c>
      <c r="D309" s="3">
        <v>92610</v>
      </c>
      <c r="E309" s="4">
        <v>424</v>
      </c>
      <c r="F309" s="44"/>
      <c r="G309" s="4">
        <f t="shared" si="210"/>
        <v>296.79999999999995</v>
      </c>
      <c r="I309" s="12">
        <f>'[2]01_2021 UPDATE'!K2950</f>
        <v>0</v>
      </c>
      <c r="J309" s="4">
        <f>E309*0.7</f>
        <v>296.79999999999995</v>
      </c>
      <c r="L309" s="12">
        <f>'[2]01_2021 UPDATE'!N2950</f>
        <v>0</v>
      </c>
      <c r="M309" s="4">
        <f t="shared" ref="M309" si="235">E309*0.75</f>
        <v>318</v>
      </c>
      <c r="O309" s="12">
        <f>'[2]01_2021 UPDATE'!S2950</f>
        <v>0</v>
      </c>
      <c r="P309" s="4">
        <f>E309*0.8</f>
        <v>339.20000000000005</v>
      </c>
      <c r="Q309" s="4">
        <f t="shared" si="192"/>
        <v>216.24</v>
      </c>
      <c r="S309" s="12">
        <f>'[2]01_2021 UPDATE'!V2950</f>
        <v>0</v>
      </c>
      <c r="T309" s="4">
        <v>118.26</v>
      </c>
      <c r="V309" s="12">
        <f>'[2]01_2021 UPDATE'!AE2950</f>
        <v>0</v>
      </c>
      <c r="W309" s="4">
        <f>E309*0.65</f>
        <v>275.60000000000002</v>
      </c>
      <c r="Y309" s="12">
        <f>'[2]01_2021 UPDATE'!AK2950</f>
        <v>0</v>
      </c>
      <c r="Z309" s="4">
        <f>E309*0.85</f>
        <v>360.4</v>
      </c>
      <c r="AB309" s="12">
        <f>'[2]01_2021 UPDATE'!AN2950</f>
        <v>0</v>
      </c>
      <c r="AC309" s="4">
        <f>E309*0.75</f>
        <v>318</v>
      </c>
      <c r="AE309" s="12">
        <f>'[2]01_2021 UPDATE'!AQ2950</f>
        <v>0</v>
      </c>
      <c r="AF309" s="4">
        <f>+E309*0.75</f>
        <v>318</v>
      </c>
      <c r="AH309" s="12">
        <f>'[2]01_2021 UPDATE'!AT2950</f>
        <v>0</v>
      </c>
      <c r="AI309" s="4">
        <f>+E309*0.75</f>
        <v>318</v>
      </c>
      <c r="AK309" s="12">
        <f>'[2]01_2021 UPDATE'!AW2950</f>
        <v>0</v>
      </c>
      <c r="AL309" s="4">
        <v>124.17</v>
      </c>
      <c r="AM309" s="4">
        <v>114.85</v>
      </c>
      <c r="AN309" s="4">
        <v>59.13</v>
      </c>
      <c r="AO309" s="12"/>
      <c r="AP309" s="4">
        <f>E309*0.58</f>
        <v>245.92</v>
      </c>
      <c r="AR309" s="12"/>
      <c r="AS309" s="4">
        <v>232</v>
      </c>
      <c r="AT309" s="4">
        <f>MAX(J309:AQ309)</f>
        <v>360.4</v>
      </c>
      <c r="AU309" s="12"/>
    </row>
    <row r="310" spans="1:49" ht="45" x14ac:dyDescent="0.25">
      <c r="A310" s="3" t="s">
        <v>39</v>
      </c>
      <c r="B310" s="66" t="s">
        <v>247</v>
      </c>
      <c r="C310" t="s">
        <v>41</v>
      </c>
      <c r="D310" s="3">
        <v>90838</v>
      </c>
      <c r="E310" s="4">
        <v>330</v>
      </c>
      <c r="F310" s="44"/>
      <c r="H310" s="4">
        <f t="shared" ref="H310:H311" si="236">E310*0.7</f>
        <v>230.99999999999997</v>
      </c>
      <c r="I310" s="12">
        <f>'[2]01_2021 UPDATE'!K2920</f>
        <v>0</v>
      </c>
      <c r="K310" s="4">
        <v>143.03</v>
      </c>
      <c r="L310" s="12">
        <f>'[2]01_2021 UPDATE'!N2920</f>
        <v>0</v>
      </c>
      <c r="N310" s="4">
        <v>125.78</v>
      </c>
      <c r="O310" s="12">
        <f>'[2]01_2021 UPDATE'!S2920</f>
        <v>0</v>
      </c>
      <c r="R310" s="4">
        <v>75</v>
      </c>
      <c r="S310" s="12">
        <f>'[2]01_2021 UPDATE'!V2920</f>
        <v>0</v>
      </c>
      <c r="U310" s="4">
        <v>139.63999999999999</v>
      </c>
      <c r="V310" s="12">
        <f>'[2]01_2021 UPDATE'!AE2920</f>
        <v>0</v>
      </c>
      <c r="X310" s="4">
        <v>127.29</v>
      </c>
      <c r="Y310" s="12">
        <f>'[2]01_2021 UPDATE'!AK2920</f>
        <v>0</v>
      </c>
      <c r="AA310" s="4">
        <v>139.63999999999999</v>
      </c>
      <c r="AB310" s="12">
        <f>'[2]01_2021 UPDATE'!AN2920</f>
        <v>0</v>
      </c>
      <c r="AD310" s="4">
        <v>132.82</v>
      </c>
      <c r="AE310" s="12">
        <f>'[2]01_2021 UPDATE'!AQ2920</f>
        <v>0</v>
      </c>
      <c r="AG310" s="4">
        <v>132.82</v>
      </c>
      <c r="AH310" s="12">
        <f>'[2]01_2021 UPDATE'!AT2920</f>
        <v>0</v>
      </c>
      <c r="AJ310" s="4">
        <v>132.82</v>
      </c>
      <c r="AK310" s="12">
        <f>'[2]01_2021 UPDATE'!AW2920</f>
        <v>0</v>
      </c>
      <c r="AM310" s="4">
        <v>148.97</v>
      </c>
      <c r="AN310" s="4">
        <v>111.17</v>
      </c>
      <c r="AO310" s="12"/>
      <c r="AQ310" s="4">
        <v>166.5</v>
      </c>
      <c r="AR310" s="12"/>
      <c r="AU310" s="12"/>
      <c r="AV310" s="4">
        <v>127</v>
      </c>
      <c r="AW310" s="4">
        <f>MAX(K310:AQ310)</f>
        <v>166.5</v>
      </c>
    </row>
    <row r="311" spans="1:49" x14ac:dyDescent="0.25">
      <c r="A311" s="3"/>
      <c r="C311" t="s">
        <v>41</v>
      </c>
      <c r="D311" s="3">
        <v>99214</v>
      </c>
      <c r="E311" s="4">
        <v>180</v>
      </c>
      <c r="F311" s="44"/>
      <c r="H311" s="4">
        <f t="shared" si="236"/>
        <v>125.99999999999999</v>
      </c>
      <c r="I311" s="12"/>
      <c r="K311" s="4">
        <v>80.84</v>
      </c>
      <c r="L311" s="12"/>
      <c r="N311" s="4">
        <v>117.99</v>
      </c>
      <c r="O311" s="12"/>
      <c r="R311" s="4">
        <v>67.61</v>
      </c>
      <c r="S311" s="12"/>
      <c r="U311" s="4">
        <v>125.92</v>
      </c>
      <c r="V311" s="12"/>
      <c r="X311" s="4">
        <v>92.97</v>
      </c>
      <c r="Y311" s="12"/>
      <c r="AA311" s="4">
        <v>125.92</v>
      </c>
      <c r="AB311" s="12"/>
      <c r="AD311" s="4">
        <v>97.01</v>
      </c>
      <c r="AE311" s="12"/>
      <c r="AG311" s="4">
        <v>97.01</v>
      </c>
      <c r="AH311" s="12"/>
      <c r="AJ311" s="4">
        <v>97.01</v>
      </c>
      <c r="AK311" s="12"/>
      <c r="AM311" s="4">
        <v>114.24</v>
      </c>
      <c r="AN311" s="4">
        <v>85.25</v>
      </c>
      <c r="AO311" s="12"/>
      <c r="AQ311" s="4">
        <v>130.76</v>
      </c>
      <c r="AR311" s="12"/>
      <c r="AU311" s="12"/>
      <c r="AV311" s="4">
        <f>MIN(K311:AQ311)</f>
        <v>67.61</v>
      </c>
      <c r="AW311" s="4">
        <f>MAX(K311:AQ311)</f>
        <v>130.76</v>
      </c>
    </row>
    <row r="312" spans="1:49" x14ac:dyDescent="0.25">
      <c r="A312" s="3" t="s">
        <v>39</v>
      </c>
      <c r="B312" s="1" t="s">
        <v>248</v>
      </c>
      <c r="C312" t="s">
        <v>49</v>
      </c>
      <c r="D312" s="3">
        <v>93280</v>
      </c>
      <c r="E312" s="4">
        <v>134</v>
      </c>
      <c r="F312" s="44"/>
      <c r="G312" s="4">
        <f t="shared" ref="G312" si="237">E312*0.7</f>
        <v>93.8</v>
      </c>
      <c r="I312" s="12">
        <f>'[2]01_2021 UPDATE'!K2971</f>
        <v>0</v>
      </c>
      <c r="J312" s="4">
        <f>E312*0.7</f>
        <v>93.8</v>
      </c>
      <c r="L312" s="12">
        <f>'[2]01_2021 UPDATE'!N2971</f>
        <v>0</v>
      </c>
      <c r="M312" s="4">
        <f t="shared" ref="M312" si="238">E312*0.75</f>
        <v>100.5</v>
      </c>
      <c r="O312" s="12">
        <f>'[2]01_2021 UPDATE'!S2971</f>
        <v>0</v>
      </c>
      <c r="P312" s="4">
        <f>E312*0.8</f>
        <v>107.2</v>
      </c>
      <c r="Q312" s="4">
        <f t="shared" ref="Q312" si="239">+E312*0.51</f>
        <v>68.34</v>
      </c>
      <c r="S312" s="12">
        <f>'[2]01_2021 UPDATE'!V2971</f>
        <v>0</v>
      </c>
      <c r="T312" s="4">
        <v>78.739999999999995</v>
      </c>
      <c r="V312" s="12">
        <f>'[2]01_2021 UPDATE'!AE2971</f>
        <v>0</v>
      </c>
      <c r="W312" s="4">
        <f>E312*0.65</f>
        <v>87.100000000000009</v>
      </c>
      <c r="Y312" s="12">
        <f>'[2]01_2021 UPDATE'!AK2971</f>
        <v>0</v>
      </c>
      <c r="Z312" s="4">
        <f>E312*0.85</f>
        <v>113.89999999999999</v>
      </c>
      <c r="AB312" s="12">
        <f>'[2]01_2021 UPDATE'!AN2971</f>
        <v>0</v>
      </c>
      <c r="AC312" s="4">
        <f>E312*0.75</f>
        <v>100.5</v>
      </c>
      <c r="AE312" s="12">
        <f>'[2]01_2021 UPDATE'!AQ2971</f>
        <v>0</v>
      </c>
      <c r="AF312" s="4">
        <f>+E312*0.75</f>
        <v>100.5</v>
      </c>
      <c r="AH312" s="12">
        <f>'[2]01_2021 UPDATE'!AT2971</f>
        <v>0</v>
      </c>
      <c r="AI312" s="4">
        <f>+E312*0.75</f>
        <v>100.5</v>
      </c>
      <c r="AK312" s="12">
        <f>'[2]01_2021 UPDATE'!AW2971</f>
        <v>0</v>
      </c>
      <c r="AL312" s="4">
        <v>82.68</v>
      </c>
      <c r="AM312" s="4">
        <v>76.47</v>
      </c>
      <c r="AN312" s="4">
        <v>39.369999999999997</v>
      </c>
      <c r="AO312" s="12"/>
      <c r="AP312" s="4">
        <f>E312*0.58</f>
        <v>77.72</v>
      </c>
      <c r="AR312" s="12"/>
      <c r="AS312" s="4">
        <v>75</v>
      </c>
      <c r="AT312" s="4">
        <f>MAX(J312:AQ312)</f>
        <v>113.89999999999999</v>
      </c>
      <c r="AU312" s="12"/>
    </row>
    <row r="313" spans="1:49" x14ac:dyDescent="0.25">
      <c r="A313" s="3"/>
      <c r="C313" t="s">
        <v>41</v>
      </c>
      <c r="D313" s="3">
        <v>93280</v>
      </c>
      <c r="E313" s="4">
        <v>93</v>
      </c>
      <c r="F313" s="44"/>
      <c r="H313" s="4">
        <f>E313*0.7</f>
        <v>65.099999999999994</v>
      </c>
      <c r="I313" s="12"/>
      <c r="K313" s="4">
        <v>41.55</v>
      </c>
      <c r="L313" s="12"/>
      <c r="N313" s="4">
        <v>44.92</v>
      </c>
      <c r="O313" s="12"/>
      <c r="R313" s="4">
        <v>52.18</v>
      </c>
      <c r="S313" s="12"/>
      <c r="U313" s="4">
        <v>47.25</v>
      </c>
      <c r="V313" s="12"/>
      <c r="X313" s="4">
        <v>45.95</v>
      </c>
      <c r="Y313" s="12"/>
      <c r="AA313" s="4">
        <v>47.25</v>
      </c>
      <c r="AB313" s="12"/>
      <c r="AD313" s="4">
        <v>47.94</v>
      </c>
      <c r="AE313" s="12"/>
      <c r="AG313" s="4">
        <v>47.94</v>
      </c>
      <c r="AH313" s="12"/>
      <c r="AJ313" s="4">
        <v>47.94</v>
      </c>
      <c r="AK313" s="12"/>
      <c r="AM313" s="4">
        <v>52.13</v>
      </c>
      <c r="AN313" s="4">
        <v>37.51</v>
      </c>
      <c r="AO313" s="12"/>
      <c r="AQ313" s="4">
        <v>56.34</v>
      </c>
      <c r="AR313" s="12"/>
      <c r="AU313" s="12"/>
      <c r="AV313" s="4">
        <f>MIN(K313:AQ313)</f>
        <v>37.51</v>
      </c>
      <c r="AW313" s="4">
        <f>MAX(K313:AQ313)</f>
        <v>56.34</v>
      </c>
    </row>
    <row r="314" spans="1:49" x14ac:dyDescent="0.25">
      <c r="A314" s="3" t="s">
        <v>39</v>
      </c>
      <c r="B314" s="1" t="s">
        <v>249</v>
      </c>
      <c r="C314" t="s">
        <v>160</v>
      </c>
      <c r="D314" s="3">
        <v>93291</v>
      </c>
      <c r="E314" s="4">
        <v>67</v>
      </c>
      <c r="F314" s="44"/>
      <c r="G314" s="4">
        <f t="shared" ref="G314" si="240">E314*0.7</f>
        <v>46.9</v>
      </c>
      <c r="I314" s="12">
        <f>'[2]01_2021 UPDATE'!K2982</f>
        <v>0</v>
      </c>
      <c r="J314" s="4">
        <f>E314*0.7</f>
        <v>46.9</v>
      </c>
      <c r="L314" s="12">
        <f>'[2]01_2021 UPDATE'!N2982</f>
        <v>0</v>
      </c>
      <c r="M314" s="4">
        <f t="shared" ref="M314" si="241">E314*0.75</f>
        <v>50.25</v>
      </c>
      <c r="O314" s="12">
        <f>'[2]01_2021 UPDATE'!S2982</f>
        <v>0</v>
      </c>
      <c r="P314" s="4">
        <f>E314*0.8</f>
        <v>53.6</v>
      </c>
      <c r="Q314" s="4">
        <f t="shared" ref="Q314" si="242">+E314*0.51</f>
        <v>34.17</v>
      </c>
      <c r="S314" s="12">
        <f>'[2]01_2021 UPDATE'!V2982</f>
        <v>0</v>
      </c>
      <c r="T314" s="4">
        <v>61.02</v>
      </c>
      <c r="V314" s="12">
        <f>'[2]01_2021 UPDATE'!AE2982</f>
        <v>0</v>
      </c>
      <c r="W314" s="4">
        <f>E314*0.65</f>
        <v>43.550000000000004</v>
      </c>
      <c r="Y314" s="12">
        <f>'[2]01_2021 UPDATE'!AK2982</f>
        <v>0</v>
      </c>
      <c r="Z314" s="4">
        <f>E314*0.85</f>
        <v>56.949999999999996</v>
      </c>
      <c r="AB314" s="12">
        <f>'[2]01_2021 UPDATE'!AN2982</f>
        <v>0</v>
      </c>
      <c r="AC314" s="4">
        <f>E314*0.75</f>
        <v>50.25</v>
      </c>
      <c r="AE314" s="12">
        <f>'[2]01_2021 UPDATE'!AQ2982</f>
        <v>0</v>
      </c>
      <c r="AF314" s="4">
        <f>+E314*0.75</f>
        <v>50.25</v>
      </c>
      <c r="AH314" s="12">
        <f>'[2]01_2021 UPDATE'!AT2982</f>
        <v>0</v>
      </c>
      <c r="AI314" s="4">
        <f>+E314*0.75</f>
        <v>50.25</v>
      </c>
      <c r="AK314" s="12">
        <f>'[2]01_2021 UPDATE'!AW2982</f>
        <v>0</v>
      </c>
      <c r="AL314" s="4">
        <v>64.069999999999993</v>
      </c>
      <c r="AM314" s="4">
        <v>59.26</v>
      </c>
      <c r="AN314" s="4">
        <v>30.51</v>
      </c>
      <c r="AO314" s="12"/>
      <c r="AP314" s="4">
        <f>E314*0.58</f>
        <v>38.86</v>
      </c>
      <c r="AR314" s="12"/>
      <c r="AS314" s="4">
        <v>38</v>
      </c>
      <c r="AT314" s="4">
        <f>MAX(J314:AQ314)</f>
        <v>64.069999999999993</v>
      </c>
      <c r="AU314" s="12"/>
    </row>
    <row r="315" spans="1:49" x14ac:dyDescent="0.25">
      <c r="A315" s="3"/>
      <c r="C315" t="s">
        <v>41</v>
      </c>
      <c r="D315" s="3">
        <v>93291</v>
      </c>
      <c r="E315" s="4">
        <v>52</v>
      </c>
      <c r="F315" s="44"/>
      <c r="H315" s="4">
        <f>E315*0.7</f>
        <v>36.4</v>
      </c>
      <c r="I315" s="12"/>
      <c r="K315" s="4">
        <v>20.04</v>
      </c>
      <c r="L315" s="12"/>
      <c r="N315" s="4">
        <v>21.85</v>
      </c>
      <c r="O315" s="12"/>
      <c r="R315" s="4">
        <v>29.49</v>
      </c>
      <c r="S315" s="12"/>
      <c r="U315" s="4">
        <v>65.48</v>
      </c>
      <c r="V315" s="12"/>
      <c r="X315" s="4">
        <v>22.16</v>
      </c>
      <c r="Y315" s="12"/>
      <c r="AA315" s="4">
        <v>22.75</v>
      </c>
      <c r="AB315" s="12"/>
      <c r="AD315" s="4">
        <v>23.13</v>
      </c>
      <c r="AE315" s="12"/>
      <c r="AG315" s="4">
        <v>23.13</v>
      </c>
      <c r="AH315" s="12"/>
      <c r="AJ315" s="4">
        <v>23.13</v>
      </c>
      <c r="AK315" s="12"/>
      <c r="AM315" s="4">
        <v>24.69</v>
      </c>
      <c r="AN315" s="4">
        <v>17.760000000000002</v>
      </c>
      <c r="AO315" s="12"/>
      <c r="AQ315" s="4">
        <v>27.12</v>
      </c>
      <c r="AR315" s="12"/>
      <c r="AU315" s="12"/>
      <c r="AV315" s="4">
        <f>MIN(K315:AQ315)</f>
        <v>17.760000000000002</v>
      </c>
      <c r="AW315" s="4">
        <f>MAX(K315:AQ315)</f>
        <v>65.48</v>
      </c>
    </row>
    <row r="316" spans="1:49" x14ac:dyDescent="0.25">
      <c r="A316" s="3" t="s">
        <v>39</v>
      </c>
      <c r="B316" s="1" t="s">
        <v>250</v>
      </c>
      <c r="C316" t="s">
        <v>160</v>
      </c>
      <c r="D316" s="3">
        <v>92960</v>
      </c>
      <c r="E316" s="4">
        <v>1708</v>
      </c>
      <c r="F316" s="44"/>
      <c r="G316" s="4">
        <f t="shared" ref="G316" si="243">E316*0.7</f>
        <v>1195.5999999999999</v>
      </c>
      <c r="I316" s="12">
        <f>'[2]01_2021 UPDATE'!K2954</f>
        <v>0</v>
      </c>
      <c r="J316" s="4">
        <f>E316*0.7</f>
        <v>1195.5999999999999</v>
      </c>
      <c r="L316" s="12">
        <f>'[2]01_2021 UPDATE'!N2954</f>
        <v>0</v>
      </c>
      <c r="M316" s="4">
        <f t="shared" ref="M316:M322" si="244">E316*0.75</f>
        <v>1281</v>
      </c>
      <c r="O316" s="12">
        <f>'[2]01_2021 UPDATE'!S2954</f>
        <v>0</v>
      </c>
      <c r="P316" s="4">
        <f>E316*0.8</f>
        <v>1366.4</v>
      </c>
      <c r="Q316" s="4">
        <f t="shared" ref="Q316" si="245">+E316*0.51</f>
        <v>871.08</v>
      </c>
      <c r="S316" s="12">
        <f>'[2]01_2021 UPDATE'!V2954</f>
        <v>0</v>
      </c>
      <c r="T316" s="4">
        <v>1394.44</v>
      </c>
      <c r="V316" s="12">
        <f>'[2]01_2021 UPDATE'!AE2954</f>
        <v>0</v>
      </c>
      <c r="W316" s="4">
        <f>E316*0.65</f>
        <v>1110.2</v>
      </c>
      <c r="Y316" s="12">
        <f>'[2]01_2021 UPDATE'!AK2954</f>
        <v>0</v>
      </c>
      <c r="Z316" s="4">
        <f>E316*0.85</f>
        <v>1451.8</v>
      </c>
      <c r="AB316" s="12">
        <f>'[2]01_2021 UPDATE'!AN2954</f>
        <v>0</v>
      </c>
      <c r="AC316" s="4">
        <f>E316*0.75</f>
        <v>1281</v>
      </c>
      <c r="AE316" s="12">
        <f>'[2]01_2021 UPDATE'!AQ2954</f>
        <v>0</v>
      </c>
      <c r="AF316" s="4">
        <f>+E316*0.75</f>
        <v>1281</v>
      </c>
      <c r="AH316" s="12">
        <f>'[2]01_2021 UPDATE'!AT2954</f>
        <v>0</v>
      </c>
      <c r="AI316" s="4">
        <f>+E316*0.75</f>
        <v>1281</v>
      </c>
      <c r="AK316" s="12">
        <f>'[2]01_2021 UPDATE'!AW2954</f>
        <v>0</v>
      </c>
      <c r="AL316" s="4">
        <v>1464.16</v>
      </c>
      <c r="AM316" s="4">
        <v>1354.28</v>
      </c>
      <c r="AN316" s="4">
        <v>697.22</v>
      </c>
      <c r="AO316" s="12"/>
      <c r="AP316" s="4">
        <f>E316*0.58</f>
        <v>990.64</v>
      </c>
      <c r="AR316" s="12"/>
      <c r="AS316" s="4">
        <v>962</v>
      </c>
      <c r="AT316" s="4">
        <f>MAX(J316,M316,Q316,P316,T316,W316,Z316,AC316,AF316,AI316,AL316,AM316,AP316)</f>
        <v>1464.16</v>
      </c>
      <c r="AU316" s="12"/>
    </row>
    <row r="317" spans="1:49" x14ac:dyDescent="0.25">
      <c r="A317" s="3"/>
      <c r="C317" t="s">
        <v>41</v>
      </c>
      <c r="D317" s="3">
        <v>92960</v>
      </c>
      <c r="E317" s="4">
        <v>340</v>
      </c>
      <c r="F317" s="44"/>
      <c r="H317" s="4">
        <f>E317*0.7</f>
        <v>237.99999999999997</v>
      </c>
      <c r="I317" s="12"/>
      <c r="K317" s="4">
        <f>'[2]01_2021 UPDATE'!M2954</f>
        <v>117.87</v>
      </c>
      <c r="L317" s="12"/>
      <c r="N317" s="4">
        <v>130.77000000000001</v>
      </c>
      <c r="O317" s="12"/>
      <c r="R317" s="4">
        <v>152</v>
      </c>
      <c r="S317" s="12"/>
      <c r="U317" s="4">
        <v>138.85</v>
      </c>
      <c r="V317" s="12"/>
      <c r="X317" s="4">
        <v>130.33000000000001</v>
      </c>
      <c r="Y317" s="12"/>
      <c r="AA317" s="4">
        <v>138.85</v>
      </c>
      <c r="AB317" s="12"/>
      <c r="AD317" s="4">
        <v>136</v>
      </c>
      <c r="AE317" s="12"/>
      <c r="AG317" s="4">
        <v>136</v>
      </c>
      <c r="AH317" s="12"/>
      <c r="AJ317" s="4">
        <v>136</v>
      </c>
      <c r="AK317" s="12"/>
      <c r="AM317" s="4">
        <v>133.61000000000001</v>
      </c>
      <c r="AN317" s="4">
        <v>96.12</v>
      </c>
      <c r="AO317" s="12"/>
      <c r="AQ317" s="4">
        <v>165.55</v>
      </c>
      <c r="AR317" s="12"/>
      <c r="AU317" s="12"/>
      <c r="AV317" s="4">
        <f>MIN(K317:AQ317)</f>
        <v>96.12</v>
      </c>
      <c r="AW317" s="4">
        <f>MAX(K317:AQ317)</f>
        <v>165.55</v>
      </c>
    </row>
    <row r="318" spans="1:49" x14ac:dyDescent="0.25">
      <c r="A318" s="3" t="s">
        <v>39</v>
      </c>
      <c r="B318" s="1" t="s">
        <v>251</v>
      </c>
      <c r="C318" t="s">
        <v>160</v>
      </c>
      <c r="D318" s="3">
        <v>93312</v>
      </c>
      <c r="E318" s="4">
        <v>2314</v>
      </c>
      <c r="F318" s="44"/>
      <c r="G318" s="4">
        <f t="shared" ref="G318" si="246">E318*0.7</f>
        <v>1619.8</v>
      </c>
      <c r="I318" s="12">
        <f>'[2]01_2021 UPDATE'!K2993</f>
        <v>0</v>
      </c>
      <c r="J318" s="4">
        <f>E318*0.7</f>
        <v>1619.8</v>
      </c>
      <c r="L318" s="12">
        <f>'[2]01_2021 UPDATE'!N2993</f>
        <v>0</v>
      </c>
      <c r="M318" s="4">
        <f t="shared" si="244"/>
        <v>1735.5</v>
      </c>
      <c r="O318" s="12">
        <f>'[2]01_2021 UPDATE'!S2993</f>
        <v>0</v>
      </c>
      <c r="P318" s="4">
        <f>E318*0.8</f>
        <v>1851.2</v>
      </c>
      <c r="Q318" s="4">
        <f t="shared" ref="Q318" si="247">+E318*0.51</f>
        <v>1180.1400000000001</v>
      </c>
      <c r="S318" s="12">
        <f>'[2]01_2021 UPDATE'!V2993</f>
        <v>0</v>
      </c>
      <c r="T318" s="4">
        <v>1152.8</v>
      </c>
      <c r="V318" s="12">
        <f>'[2]01_2021 UPDATE'!AE2993</f>
        <v>0</v>
      </c>
      <c r="W318" s="4">
        <f>E318*0.65</f>
        <v>1504.1000000000001</v>
      </c>
      <c r="Y318" s="12">
        <f>'[2]01_2021 UPDATE'!AK2993</f>
        <v>0</v>
      </c>
      <c r="Z318" s="4">
        <f>E318*0.85</f>
        <v>1966.8999999999999</v>
      </c>
      <c r="AB318" s="12">
        <f>'[2]01_2021 UPDATE'!AN2993</f>
        <v>0</v>
      </c>
      <c r="AC318" s="4">
        <f>E318*0.75</f>
        <v>1735.5</v>
      </c>
      <c r="AE318" s="12">
        <f>'[2]01_2021 UPDATE'!AQ2993</f>
        <v>0</v>
      </c>
      <c r="AF318" s="4">
        <f>+E318*0.75</f>
        <v>1735.5</v>
      </c>
      <c r="AH318" s="12">
        <f>'[2]01_2021 UPDATE'!AT2993</f>
        <v>0</v>
      </c>
      <c r="AI318" s="4">
        <f>+E318*0.75</f>
        <v>1735.5</v>
      </c>
      <c r="AK318" s="12">
        <f>'[2]01_2021 UPDATE'!AW2993</f>
        <v>0</v>
      </c>
      <c r="AL318" s="4">
        <v>1210.44</v>
      </c>
      <c r="AM318" s="4">
        <v>1119.5999999999999</v>
      </c>
      <c r="AN318" s="4">
        <v>576.4</v>
      </c>
      <c r="AO318" s="12"/>
      <c r="AP318" s="4">
        <f>E318*0.58</f>
        <v>1342.12</v>
      </c>
      <c r="AR318" s="12"/>
      <c r="AU318" s="12"/>
    </row>
    <row r="319" spans="1:49" x14ac:dyDescent="0.25">
      <c r="A319" s="3"/>
      <c r="C319" t="s">
        <v>41</v>
      </c>
      <c r="D319" s="3">
        <v>93312</v>
      </c>
      <c r="E319" s="4">
        <v>263</v>
      </c>
      <c r="F319" s="44"/>
      <c r="H319" s="4">
        <f>E319*0.7</f>
        <v>184.1</v>
      </c>
      <c r="I319" s="12"/>
      <c r="K319" s="4">
        <v>117.69</v>
      </c>
      <c r="L319" s="12"/>
      <c r="M319" s="4">
        <f t="shared" si="244"/>
        <v>197.25</v>
      </c>
      <c r="N319" s="4">
        <v>128.16</v>
      </c>
      <c r="O319" s="12"/>
      <c r="R319" s="4">
        <v>133.21</v>
      </c>
      <c r="S319" s="12"/>
      <c r="U319" s="4">
        <v>135.66</v>
      </c>
      <c r="V319" s="12"/>
      <c r="X319" s="4">
        <v>130.13999999999999</v>
      </c>
      <c r="Y319" s="12"/>
      <c r="AA319" s="4">
        <v>135.66</v>
      </c>
      <c r="AB319" s="12"/>
      <c r="AD319" s="4">
        <v>135.79</v>
      </c>
      <c r="AE319" s="12"/>
      <c r="AG319" s="4">
        <v>135.79</v>
      </c>
      <c r="AH319" s="12"/>
      <c r="AJ319" s="4">
        <v>135.79</v>
      </c>
      <c r="AK319" s="12"/>
      <c r="AM319" s="4">
        <v>149.27000000000001</v>
      </c>
      <c r="AN319" s="4">
        <v>107.39</v>
      </c>
      <c r="AO319" s="12"/>
      <c r="AQ319" s="4">
        <v>161.74</v>
      </c>
      <c r="AR319" s="12"/>
      <c r="AU319" s="12"/>
      <c r="AV319" s="4">
        <f>MIN(K319:AQ319)</f>
        <v>107.39</v>
      </c>
      <c r="AW319" s="4">
        <f>MAX(K319:AQ319)</f>
        <v>197.25</v>
      </c>
    </row>
    <row r="320" spans="1:49" x14ac:dyDescent="0.25">
      <c r="A320" s="3" t="s">
        <v>39</v>
      </c>
      <c r="B320" s="1" t="s">
        <v>252</v>
      </c>
      <c r="C320" t="s">
        <v>160</v>
      </c>
      <c r="D320" s="3">
        <v>31660</v>
      </c>
      <c r="E320" s="4">
        <v>7176</v>
      </c>
      <c r="F320" s="44"/>
      <c r="G320" s="4">
        <f t="shared" ref="G320" si="248">E320*0.7</f>
        <v>5023.2</v>
      </c>
      <c r="I320" s="12">
        <f>'[2]01_2021 UPDATE'!K88</f>
        <v>0</v>
      </c>
      <c r="J320" s="4">
        <f>E320*0.7</f>
        <v>5023.2</v>
      </c>
      <c r="L320" s="12">
        <f>'[2]01_2021 UPDATE'!N88</f>
        <v>0</v>
      </c>
      <c r="M320" s="4">
        <f t="shared" si="244"/>
        <v>5382</v>
      </c>
      <c r="O320" s="12">
        <f>'[2]01_2021 UPDATE'!S88</f>
        <v>0</v>
      </c>
      <c r="P320" s="4">
        <f>E320*0.8</f>
        <v>5740.8</v>
      </c>
      <c r="Q320" s="4">
        <f t="shared" ref="Q320" si="249">+E320*0.51</f>
        <v>3659.76</v>
      </c>
      <c r="S320" s="12">
        <f>'[2]01_2021 UPDATE'!V88</f>
        <v>0</v>
      </c>
      <c r="T320" s="4">
        <v>7176</v>
      </c>
      <c r="V320" s="12">
        <f>'[2]01_2021 UPDATE'!AE88</f>
        <v>0</v>
      </c>
      <c r="W320" s="4">
        <f>E320*0.65</f>
        <v>4664.4000000000005</v>
      </c>
      <c r="Y320" s="12">
        <f>'[2]01_2021 UPDATE'!AK88</f>
        <v>0</v>
      </c>
      <c r="Z320" s="4">
        <f>E320*0.85</f>
        <v>6099.5999999999995</v>
      </c>
      <c r="AB320" s="12">
        <f>'[2]01_2021 UPDATE'!AN88</f>
        <v>0</v>
      </c>
      <c r="AC320" s="4">
        <f>E320*0.75</f>
        <v>5382</v>
      </c>
      <c r="AE320" s="12">
        <f>'[2]01_2021 UPDATE'!AQ88</f>
        <v>0</v>
      </c>
      <c r="AF320" s="4">
        <f>+E320*0.75</f>
        <v>5382</v>
      </c>
      <c r="AH320" s="12">
        <f>'[2]01_2021 UPDATE'!AT88</f>
        <v>0</v>
      </c>
      <c r="AI320" s="4">
        <f>+E320*0.75</f>
        <v>5382</v>
      </c>
      <c r="AK320" s="12">
        <f>'[2]01_2021 UPDATE'!AW88</f>
        <v>0</v>
      </c>
      <c r="AL320" s="4">
        <v>15634.08</v>
      </c>
      <c r="AM320" s="4">
        <v>14460.78</v>
      </c>
      <c r="AN320" s="4">
        <v>7444.8</v>
      </c>
      <c r="AO320" s="12"/>
      <c r="AP320" s="4">
        <f>E320*0.58</f>
        <v>4162.08</v>
      </c>
      <c r="AR320" s="12"/>
      <c r="AS320" s="4">
        <f>MIN(J320,M320,P320,Q320,T320,W320,Z320,AC320,AF320,AI320,AL320,AM320, AP320)</f>
        <v>3659.76</v>
      </c>
      <c r="AT320" s="4">
        <f>MAX(J320,M320,Q320,P320,T320,W320,Z320,AC320,AF320,AI320,AL320,AM320,AP320)</f>
        <v>15634.08</v>
      </c>
      <c r="AU320" s="12"/>
    </row>
    <row r="321" spans="1:49" x14ac:dyDescent="0.25">
      <c r="A321" s="3"/>
      <c r="C321" t="s">
        <v>41</v>
      </c>
      <c r="D321" s="3">
        <v>31660</v>
      </c>
      <c r="E321" s="4">
        <v>551</v>
      </c>
      <c r="F321" s="44"/>
      <c r="H321" s="4">
        <f>E321*0.7</f>
        <v>385.7</v>
      </c>
      <c r="I321" s="12"/>
      <c r="K321" s="4">
        <v>231.41</v>
      </c>
      <c r="L321" s="12"/>
      <c r="N321" s="4">
        <v>235.29</v>
      </c>
      <c r="O321" s="12"/>
      <c r="R321" s="4">
        <v>285.77999999999997</v>
      </c>
      <c r="S321" s="12"/>
      <c r="U321" s="4">
        <v>240.59</v>
      </c>
      <c r="V321" s="12"/>
      <c r="X321" s="4">
        <v>233.45</v>
      </c>
      <c r="Y321" s="12"/>
      <c r="AA321" s="4">
        <v>240.59</v>
      </c>
      <c r="AB321" s="12"/>
      <c r="AD321" s="4">
        <v>243.6</v>
      </c>
      <c r="AE321" s="12"/>
      <c r="AG321" s="4">
        <v>243.6</v>
      </c>
      <c r="AH321" s="12"/>
      <c r="AJ321" s="4">
        <v>243.6</v>
      </c>
      <c r="AK321" s="12"/>
      <c r="AM321" s="4">
        <v>237.06</v>
      </c>
      <c r="AN321" s="4">
        <v>170.54</v>
      </c>
      <c r="AO321" s="12"/>
      <c r="AQ321" s="4">
        <v>286.86</v>
      </c>
      <c r="AR321" s="12"/>
      <c r="AU321" s="12"/>
      <c r="AV321" s="4">
        <f>MIN(K321:AQ321)</f>
        <v>170.54</v>
      </c>
      <c r="AW321" s="4">
        <f>MAX(K321:AQ321)</f>
        <v>286.86</v>
      </c>
    </row>
    <row r="322" spans="1:49" x14ac:dyDescent="0.25">
      <c r="A322" s="3" t="s">
        <v>39</v>
      </c>
      <c r="B322" s="1" t="s">
        <v>253</v>
      </c>
      <c r="C322" t="s">
        <v>160</v>
      </c>
      <c r="D322" s="3">
        <v>31661</v>
      </c>
      <c r="E322" s="4">
        <v>7219</v>
      </c>
      <c r="F322" s="44"/>
      <c r="G322" s="4">
        <f t="shared" ref="G322" si="250">E322*0.7</f>
        <v>5053.2999999999993</v>
      </c>
      <c r="I322" s="12">
        <f>'[2]01_2021 UPDATE'!K89</f>
        <v>0</v>
      </c>
      <c r="J322" s="4">
        <f>E322*0.7</f>
        <v>5053.2999999999993</v>
      </c>
      <c r="L322" s="12">
        <f>'[2]01_2021 UPDATE'!N89</f>
        <v>0</v>
      </c>
      <c r="M322" s="4">
        <f t="shared" si="244"/>
        <v>5414.25</v>
      </c>
      <c r="O322" s="12">
        <f>'[2]01_2021 UPDATE'!S89</f>
        <v>0</v>
      </c>
      <c r="P322" s="4">
        <f>E322*0.8</f>
        <v>5775.2000000000007</v>
      </c>
      <c r="Q322" s="4">
        <f t="shared" ref="Q322" si="251">+E322*0.51</f>
        <v>3681.69</v>
      </c>
      <c r="S322" s="12">
        <f>'[2]01_2021 UPDATE'!V89</f>
        <v>0</v>
      </c>
      <c r="T322" s="4">
        <v>462</v>
      </c>
      <c r="V322" s="12">
        <f>'[2]01_2021 UPDATE'!AE89</f>
        <v>0</v>
      </c>
      <c r="W322" s="4">
        <f>E322*0.65</f>
        <v>4692.3500000000004</v>
      </c>
      <c r="Y322" s="12">
        <f>'[2]01_2021 UPDATE'!AK89</f>
        <v>0</v>
      </c>
      <c r="Z322" s="4">
        <f>E322*0.85</f>
        <v>6136.15</v>
      </c>
      <c r="AB322" s="12">
        <f>'[2]01_2021 UPDATE'!AN89</f>
        <v>0</v>
      </c>
      <c r="AC322" s="4">
        <f>E322*0.75</f>
        <v>5414.25</v>
      </c>
      <c r="AE322" s="12">
        <f>'[2]01_2021 UPDATE'!AQ89</f>
        <v>0</v>
      </c>
      <c r="AF322" s="4">
        <f>+E322*0.75</f>
        <v>5414.25</v>
      </c>
      <c r="AH322" s="12">
        <f>'[2]01_2021 UPDATE'!AT89</f>
        <v>0</v>
      </c>
      <c r="AI322" s="4">
        <f>+E322*0.75</f>
        <v>5414.25</v>
      </c>
      <c r="AK322" s="12">
        <f>'[2]01_2021 UPDATE'!AW89</f>
        <v>0</v>
      </c>
      <c r="AL322" s="4">
        <v>15634.08</v>
      </c>
      <c r="AM322" s="4">
        <v>14460.78</v>
      </c>
      <c r="AN322" s="4">
        <v>7444.8</v>
      </c>
      <c r="AO322" s="12"/>
      <c r="AP322" s="4">
        <f>E322*0.58</f>
        <v>4187.0199999999995</v>
      </c>
      <c r="AR322" s="12"/>
      <c r="AS322" s="4">
        <f>MIN(J322,M322,P322,Q322,T322,W322,Z322,AC322,AF322,AI322,AL322,AM322, AP322)</f>
        <v>462</v>
      </c>
      <c r="AT322" s="4">
        <f>MAX(J322,M322,Q322,P322,T322,W322,Z322,AC322,AF322,AI322,AL322,AM322,AP322)</f>
        <v>15634.08</v>
      </c>
      <c r="AU322" s="12"/>
    </row>
    <row r="323" spans="1:49" x14ac:dyDescent="0.25">
      <c r="A323" s="3"/>
      <c r="C323" t="s">
        <v>41</v>
      </c>
      <c r="D323" s="3">
        <v>31661</v>
      </c>
      <c r="E323" s="4">
        <v>551</v>
      </c>
      <c r="F323" s="44"/>
      <c r="H323" s="4">
        <f>E323*0.7</f>
        <v>385.7</v>
      </c>
      <c r="I323" s="12"/>
      <c r="K323" s="4">
        <v>245.42</v>
      </c>
      <c r="L323" s="12"/>
      <c r="N323" s="4">
        <v>238.03</v>
      </c>
      <c r="O323" s="12"/>
      <c r="R323" s="4">
        <v>301.48</v>
      </c>
      <c r="S323" s="12"/>
      <c r="U323" s="4">
        <v>253.95</v>
      </c>
      <c r="V323" s="12"/>
      <c r="X323" s="4">
        <v>247.57</v>
      </c>
      <c r="Y323" s="12"/>
      <c r="AA323" s="4">
        <v>253.95</v>
      </c>
      <c r="AB323" s="12"/>
      <c r="AD323" s="4">
        <v>258.33999999999997</v>
      </c>
      <c r="AE323" s="12"/>
      <c r="AG323" s="4">
        <v>258.33999999999997</v>
      </c>
      <c r="AH323" s="12"/>
      <c r="AJ323" s="4">
        <v>258.33999999999997</v>
      </c>
      <c r="AK323" s="12"/>
      <c r="AM323" s="4">
        <v>249.55</v>
      </c>
      <c r="AN323" s="4">
        <v>179.53</v>
      </c>
      <c r="AO323" s="12"/>
      <c r="AQ323" s="4">
        <v>302.79000000000002</v>
      </c>
      <c r="AR323" s="12"/>
      <c r="AU323" s="12"/>
      <c r="AV323" s="4">
        <f>MIN(K323:AQ323)</f>
        <v>179.53</v>
      </c>
      <c r="AW323" s="4">
        <f>MAX(K323:AQ323)</f>
        <v>302.79000000000002</v>
      </c>
    </row>
    <row r="324" spans="1:49" x14ac:dyDescent="0.25">
      <c r="A324" s="3"/>
      <c r="C324" t="s">
        <v>72</v>
      </c>
      <c r="D324" s="67">
        <v>520</v>
      </c>
      <c r="E324" s="4">
        <v>1500</v>
      </c>
      <c r="F324" s="44"/>
      <c r="I324" s="12"/>
      <c r="L324" s="12"/>
      <c r="O324" s="12"/>
      <c r="S324" s="12"/>
      <c r="V324" s="12"/>
      <c r="Y324" s="12"/>
      <c r="AB324" s="12"/>
      <c r="AE324" s="12"/>
      <c r="AG324" s="4">
        <v>315</v>
      </c>
      <c r="AH324" s="12"/>
      <c r="AJ324" s="4">
        <v>315</v>
      </c>
      <c r="AK324" s="12"/>
      <c r="AO324" s="12"/>
      <c r="AR324" s="12"/>
      <c r="AU324" s="12"/>
    </row>
    <row r="325" spans="1:49" x14ac:dyDescent="0.25">
      <c r="A325" s="3" t="s">
        <v>39</v>
      </c>
      <c r="B325" s="1" t="s">
        <v>254</v>
      </c>
      <c r="C325" t="s">
        <v>160</v>
      </c>
      <c r="D325" s="3">
        <v>93970</v>
      </c>
      <c r="E325" s="4">
        <v>1338</v>
      </c>
      <c r="F325" s="44"/>
      <c r="G325" s="4">
        <f t="shared" ref="G325" si="252">E325*0.7</f>
        <v>936.59999999999991</v>
      </c>
      <c r="I325" s="12">
        <f>'[2]01_2021 UPDATE'!K3004</f>
        <v>0</v>
      </c>
      <c r="J325" s="4">
        <f>E325*0.7</f>
        <v>936.59999999999991</v>
      </c>
      <c r="L325" s="12">
        <f>'[2]01_2021 UPDATE'!N3004</f>
        <v>0</v>
      </c>
      <c r="M325" s="4">
        <f t="shared" ref="M325" si="253">E325*0.75</f>
        <v>1003.5</v>
      </c>
      <c r="O325" s="12">
        <f>'[2]01_2021 UPDATE'!S3004</f>
        <v>0</v>
      </c>
      <c r="P325" s="4">
        <f>E325*0.8</f>
        <v>1070.4000000000001</v>
      </c>
      <c r="Q325" s="4">
        <f t="shared" ref="Q325" si="254">+E325*0.51</f>
        <v>682.38</v>
      </c>
      <c r="S325" s="12">
        <f>'[2]01_2021 UPDATE'!V3004</f>
        <v>0</v>
      </c>
      <c r="T325" s="4">
        <v>503.4</v>
      </c>
      <c r="V325" s="12">
        <f>'[2]01_2021 UPDATE'!AE3004</f>
        <v>0</v>
      </c>
      <c r="W325" s="4">
        <f>E325*0.65</f>
        <v>869.7</v>
      </c>
      <c r="Y325" s="12">
        <f>'[2]01_2021 UPDATE'!AK3004</f>
        <v>0</v>
      </c>
      <c r="Z325" s="4">
        <f>E325*0.85</f>
        <v>1137.3</v>
      </c>
      <c r="AB325" s="12">
        <f>'[2]01_2021 UPDATE'!AN3004</f>
        <v>0</v>
      </c>
      <c r="AC325" s="4">
        <f>E325*0.75</f>
        <v>1003.5</v>
      </c>
      <c r="AE325" s="12">
        <f>'[2]01_2021 UPDATE'!AQ3004</f>
        <v>0</v>
      </c>
      <c r="AF325" s="4">
        <f>+E325*0.75</f>
        <v>1003.5</v>
      </c>
      <c r="AH325" s="12">
        <f>'[2]01_2021 UPDATE'!AT3004</f>
        <v>0</v>
      </c>
      <c r="AI325" s="4">
        <f>+E325*0.75</f>
        <v>1003.5</v>
      </c>
      <c r="AK325" s="12">
        <f>'[2]01_2021 UPDATE'!AW3004</f>
        <v>0</v>
      </c>
      <c r="AL325" s="4">
        <v>528.57000000000005</v>
      </c>
      <c r="AM325" s="4">
        <v>488.9</v>
      </c>
      <c r="AN325" s="4">
        <v>251.7</v>
      </c>
      <c r="AO325" s="12"/>
      <c r="AP325" s="4">
        <f>E325*0.58</f>
        <v>776.04</v>
      </c>
      <c r="AR325" s="12"/>
      <c r="AS325" s="4">
        <f>MIN(J325,M325,P325,Q325,T325,W325,Z325,AC325,AF325,AI325,AL325,AM325, AP325)</f>
        <v>488.9</v>
      </c>
      <c r="AT325" s="4">
        <f t="shared" ref="AT325:AT387" si="255">MAX(J325,M325,Q325,P325,T325,W325,Z325,AC325,AF325,AI325,AL325,AM325,AP325)</f>
        <v>1137.3</v>
      </c>
      <c r="AU325" s="12"/>
    </row>
    <row r="326" spans="1:49" x14ac:dyDescent="0.25">
      <c r="A326" s="3"/>
      <c r="C326" t="s">
        <v>41</v>
      </c>
      <c r="D326" s="3">
        <v>93970</v>
      </c>
      <c r="E326" s="4">
        <v>72</v>
      </c>
      <c r="F326" s="44"/>
      <c r="H326" s="4">
        <f>E326*0.7</f>
        <v>50.4</v>
      </c>
      <c r="I326" s="12"/>
      <c r="K326" s="4">
        <v>36.840000000000003</v>
      </c>
      <c r="L326" s="12"/>
      <c r="N326" s="4">
        <v>39.94</v>
      </c>
      <c r="O326" s="12"/>
      <c r="R326" s="4">
        <v>41.44</v>
      </c>
      <c r="S326" s="12"/>
      <c r="U326" s="4">
        <v>42.01</v>
      </c>
      <c r="V326" s="12"/>
      <c r="X326" s="4">
        <v>40.74</v>
      </c>
      <c r="Y326" s="12"/>
      <c r="AA326" s="4">
        <v>42.01</v>
      </c>
      <c r="AB326" s="12"/>
      <c r="AD326" s="4">
        <v>42.51</v>
      </c>
      <c r="AE326" s="12"/>
      <c r="AG326" s="4">
        <v>42.51</v>
      </c>
      <c r="AH326" s="12"/>
      <c r="AJ326" s="4">
        <v>42.51</v>
      </c>
      <c r="AK326" s="12"/>
      <c r="AM326" s="4">
        <v>44.99</v>
      </c>
      <c r="AN326" s="4">
        <v>32.369999999999997</v>
      </c>
      <c r="AO326" s="12"/>
      <c r="AQ326" s="4">
        <v>50.09</v>
      </c>
      <c r="AR326" s="12"/>
      <c r="AU326" s="12"/>
      <c r="AV326" s="4">
        <f>MIN(K326:AQ326)</f>
        <v>32.369999999999997</v>
      </c>
      <c r="AW326" s="4">
        <f>MAX(K326:AQ326)</f>
        <v>50.09</v>
      </c>
    </row>
    <row r="327" spans="1:49" x14ac:dyDescent="0.25">
      <c r="A327" s="3" t="s">
        <v>39</v>
      </c>
      <c r="B327" s="1" t="s">
        <v>255</v>
      </c>
      <c r="C327" t="s">
        <v>160</v>
      </c>
      <c r="D327" s="3">
        <v>93971</v>
      </c>
      <c r="E327" s="4">
        <v>731</v>
      </c>
      <c r="F327" s="44"/>
      <c r="G327" s="4">
        <f t="shared" ref="G327" si="256">E327*0.7</f>
        <v>511.7</v>
      </c>
      <c r="I327" s="12">
        <f>'[2]01_2021 UPDATE'!K3006</f>
        <v>0</v>
      </c>
      <c r="J327" s="4">
        <f>E327*0.7</f>
        <v>511.7</v>
      </c>
      <c r="L327" s="12">
        <f>'[2]01_2021 UPDATE'!N3006</f>
        <v>0</v>
      </c>
      <c r="M327" s="4">
        <f t="shared" ref="M327" si="257">E327*0.75</f>
        <v>548.25</v>
      </c>
      <c r="O327" s="12">
        <f>'[2]01_2021 UPDATE'!S3006</f>
        <v>0</v>
      </c>
      <c r="P327" s="4">
        <f>E327*0.8</f>
        <v>584.80000000000007</v>
      </c>
      <c r="Q327" s="4">
        <f t="shared" ref="Q327" si="258">+E327*0.51</f>
        <v>372.81</v>
      </c>
      <c r="S327" s="12">
        <f>'[2]01_2021 UPDATE'!V3006</f>
        <v>0</v>
      </c>
      <c r="T327" s="4">
        <v>220.56</v>
      </c>
      <c r="V327" s="12">
        <f>'[2]01_2021 UPDATE'!AE3006</f>
        <v>0</v>
      </c>
      <c r="W327" s="4">
        <f>E327*0.65</f>
        <v>475.15000000000003</v>
      </c>
      <c r="Y327" s="12">
        <f>'[2]01_2021 UPDATE'!AK3006</f>
        <v>0</v>
      </c>
      <c r="Z327" s="4">
        <f>E327*0.85</f>
        <v>621.35</v>
      </c>
      <c r="AB327" s="12">
        <f>'[2]01_2021 UPDATE'!AN3006</f>
        <v>0</v>
      </c>
      <c r="AC327" s="4">
        <f>E327*0.75</f>
        <v>548.25</v>
      </c>
      <c r="AE327" s="12">
        <f>'[2]01_2021 UPDATE'!AQ3006</f>
        <v>0</v>
      </c>
      <c r="AF327" s="4">
        <f>+E327*0.75</f>
        <v>548.25</v>
      </c>
      <c r="AH327" s="12">
        <f>'[2]01_2021 UPDATE'!AT3006</f>
        <v>0</v>
      </c>
      <c r="AI327" s="4">
        <f>+E327*0.75</f>
        <v>548.25</v>
      </c>
      <c r="AK327" s="12">
        <f>'[2]01_2021 UPDATE'!AW3006</f>
        <v>0</v>
      </c>
      <c r="AL327" s="4">
        <v>231.59</v>
      </c>
      <c r="AM327" s="4">
        <v>214.21</v>
      </c>
      <c r="AN327" s="4">
        <v>110.28</v>
      </c>
      <c r="AO327" s="12"/>
      <c r="AP327" s="4">
        <f>E327*0.58</f>
        <v>423.97999999999996</v>
      </c>
      <c r="AR327" s="12">
        <f>'[2]01_2021 UPDATE'!AZ3006</f>
        <v>0</v>
      </c>
      <c r="AS327" s="4">
        <f>MIN(J327,M327,P327,Q327,T327,W327,Z327,AC327,AF327,AI327,AL327,AM327, AP327)</f>
        <v>214.21</v>
      </c>
      <c r="AT327" s="4">
        <f t="shared" si="255"/>
        <v>621.35</v>
      </c>
      <c r="AU327" s="12">
        <f>'[2]01_2021 UPDATE'!BC3006</f>
        <v>0</v>
      </c>
    </row>
    <row r="328" spans="1:49" x14ac:dyDescent="0.25">
      <c r="A328" s="3"/>
      <c r="C328" t="s">
        <v>41</v>
      </c>
      <c r="D328" s="3">
        <v>93971</v>
      </c>
      <c r="E328" s="4">
        <v>52</v>
      </c>
      <c r="F328" s="44"/>
      <c r="H328" s="4">
        <f>E328*0.7</f>
        <v>36.4</v>
      </c>
      <c r="I328" s="12"/>
      <c r="K328" s="4">
        <v>23.72</v>
      </c>
      <c r="L328" s="12"/>
      <c r="N328" s="4">
        <v>25.66</v>
      </c>
      <c r="O328" s="12"/>
      <c r="R328" s="4">
        <v>27.22</v>
      </c>
      <c r="S328" s="12"/>
      <c r="U328" s="4">
        <v>26.93</v>
      </c>
      <c r="V328" s="12"/>
      <c r="X328" s="4">
        <v>26.23</v>
      </c>
      <c r="Y328" s="12"/>
      <c r="AA328" s="4">
        <v>26.93</v>
      </c>
      <c r="AB328" s="12"/>
      <c r="AD328" s="4">
        <v>27.37</v>
      </c>
      <c r="AE328" s="12"/>
      <c r="AG328" s="4">
        <v>27.37</v>
      </c>
      <c r="AH328" s="12"/>
      <c r="AJ328" s="4">
        <v>27.37</v>
      </c>
      <c r="AK328" s="12"/>
      <c r="AM328" s="4">
        <v>28.68</v>
      </c>
      <c r="AN328" s="4">
        <v>20.63</v>
      </c>
      <c r="AO328" s="12"/>
      <c r="AQ328" s="4">
        <v>32.1</v>
      </c>
      <c r="AR328" s="12"/>
      <c r="AU328" s="12"/>
      <c r="AV328" s="4">
        <f>MIN(K328:AQ328)</f>
        <v>20.63</v>
      </c>
      <c r="AW328" s="4">
        <f>MAX(K328:AQ328)</f>
        <v>32.1</v>
      </c>
    </row>
    <row r="329" spans="1:49" x14ac:dyDescent="0.25">
      <c r="A329" s="3" t="s">
        <v>39</v>
      </c>
      <c r="B329" s="1" t="s">
        <v>256</v>
      </c>
      <c r="C329" t="s">
        <v>49</v>
      </c>
      <c r="D329" s="3">
        <v>95018</v>
      </c>
      <c r="E329" s="4">
        <v>100</v>
      </c>
      <c r="F329" s="44"/>
      <c r="G329" s="4">
        <f t="shared" ref="G329:G335" si="259">E329*0.7</f>
        <v>70</v>
      </c>
      <c r="I329" s="12">
        <f>'[2]01_2021 UPDATE'!K3050</f>
        <v>0</v>
      </c>
      <c r="J329" s="4">
        <f t="shared" ref="J329:J335" si="260">E329*0.7</f>
        <v>70</v>
      </c>
      <c r="K329" s="4">
        <v>0</v>
      </c>
      <c r="L329" s="12">
        <f>'[2]01_2021 UPDATE'!N3050</f>
        <v>0</v>
      </c>
      <c r="M329" s="4">
        <f t="shared" ref="M329:M335" si="261">E329*0.75</f>
        <v>75</v>
      </c>
      <c r="O329" s="12">
        <f>'[2]01_2021 UPDATE'!S3050</f>
        <v>0</v>
      </c>
      <c r="P329" s="4">
        <f t="shared" ref="P329:P335" si="262">E329*0.8</f>
        <v>80</v>
      </c>
      <c r="Q329" s="4">
        <f t="shared" ref="Q329:Q335" si="263">+E329*0.51</f>
        <v>51</v>
      </c>
      <c r="S329" s="12">
        <f>'[2]01_2021 UPDATE'!V3050</f>
        <v>0</v>
      </c>
      <c r="T329" s="4">
        <v>78.8</v>
      </c>
      <c r="V329" s="12">
        <f>'[2]01_2021 UPDATE'!AE3050</f>
        <v>0</v>
      </c>
      <c r="W329" s="4">
        <f t="shared" ref="W329:W335" si="264">E329*0.65</f>
        <v>65</v>
      </c>
      <c r="Y329" s="12">
        <f>'[2]01_2021 UPDATE'!AK3050</f>
        <v>0</v>
      </c>
      <c r="Z329" s="4">
        <f t="shared" ref="Z329:Z335" si="265">E329*0.85</f>
        <v>85</v>
      </c>
      <c r="AB329" s="12">
        <f>'[2]01_2021 UPDATE'!AN3050</f>
        <v>0</v>
      </c>
      <c r="AC329" s="4">
        <f t="shared" ref="AC329:AC335" si="266">E329*0.75</f>
        <v>75</v>
      </c>
      <c r="AE329" s="12">
        <f>'[2]01_2021 UPDATE'!AQ3050</f>
        <v>0</v>
      </c>
      <c r="AF329" s="4">
        <f t="shared" ref="AF329:AF335" si="267">+E329*0.75</f>
        <v>75</v>
      </c>
      <c r="AH329" s="12">
        <f>'[2]01_2021 UPDATE'!AT3050</f>
        <v>0</v>
      </c>
      <c r="AI329" s="4">
        <f t="shared" ref="AI329:AI335" si="268">+E329*0.75</f>
        <v>75</v>
      </c>
      <c r="AK329" s="12">
        <f>'[2]01_2021 UPDATE'!AW3050</f>
        <v>0</v>
      </c>
      <c r="AL329" s="4">
        <v>82.74</v>
      </c>
      <c r="AM329" s="4">
        <v>76.53</v>
      </c>
      <c r="AN329" s="4">
        <v>39.4</v>
      </c>
      <c r="AO329" s="12"/>
      <c r="AP329" s="4">
        <f t="shared" ref="AP329:AP335" si="269">E329*0.58</f>
        <v>57.999999999999993</v>
      </c>
      <c r="AR329" s="12">
        <f>'[2]01_2021 UPDATE'!AZ3050</f>
        <v>0</v>
      </c>
      <c r="AS329" s="4">
        <f t="shared" ref="AS329:AS335" si="270">MIN(J329,M329,P329,Q329,T329,W329,Z329,AC329,AF329,AI329,AL329,AM329, AP329)</f>
        <v>51</v>
      </c>
      <c r="AT329" s="4">
        <f t="shared" si="255"/>
        <v>85</v>
      </c>
      <c r="AU329" s="12">
        <f>'[2]01_2021 UPDATE'!BC3050</f>
        <v>0</v>
      </c>
    </row>
    <row r="330" spans="1:49" x14ac:dyDescent="0.25">
      <c r="A330" s="3" t="s">
        <v>39</v>
      </c>
      <c r="B330" s="1" t="s">
        <v>257</v>
      </c>
      <c r="C330" t="s">
        <v>49</v>
      </c>
      <c r="D330" s="3">
        <v>95024</v>
      </c>
      <c r="E330" s="4">
        <v>85</v>
      </c>
      <c r="F330" s="44"/>
      <c r="G330" s="4">
        <f t="shared" si="259"/>
        <v>59.499999999999993</v>
      </c>
      <c r="I330" s="12">
        <f>'[2]01_2021 UPDATE'!K3051</f>
        <v>0</v>
      </c>
      <c r="J330" s="4">
        <f t="shared" si="260"/>
        <v>59.499999999999993</v>
      </c>
      <c r="K330" s="4">
        <v>0</v>
      </c>
      <c r="L330" s="12">
        <f>'[2]01_2021 UPDATE'!N3051</f>
        <v>0</v>
      </c>
      <c r="M330" s="4">
        <f t="shared" si="261"/>
        <v>63.75</v>
      </c>
      <c r="O330" s="12">
        <f>'[2]01_2021 UPDATE'!S3051</f>
        <v>0</v>
      </c>
      <c r="P330" s="4">
        <f t="shared" si="262"/>
        <v>68</v>
      </c>
      <c r="Q330" s="4">
        <f t="shared" si="263"/>
        <v>43.35</v>
      </c>
      <c r="S330" s="12">
        <f>'[2]01_2021 UPDATE'!V3051</f>
        <v>0</v>
      </c>
      <c r="T330" s="4">
        <v>124.46</v>
      </c>
      <c r="V330" s="12">
        <f>'[2]01_2021 UPDATE'!AE3051</f>
        <v>0</v>
      </c>
      <c r="W330" s="4">
        <f t="shared" si="264"/>
        <v>55.25</v>
      </c>
      <c r="Y330" s="12">
        <f>'[2]01_2021 UPDATE'!AK3051</f>
        <v>0</v>
      </c>
      <c r="Z330" s="4">
        <f t="shared" si="265"/>
        <v>72.25</v>
      </c>
      <c r="AB330" s="12">
        <f>'[2]01_2021 UPDATE'!AN3051</f>
        <v>0</v>
      </c>
      <c r="AC330" s="4">
        <f t="shared" si="266"/>
        <v>63.75</v>
      </c>
      <c r="AE330" s="12">
        <f>'[2]01_2021 UPDATE'!AQ3051</f>
        <v>0</v>
      </c>
      <c r="AF330" s="4">
        <f t="shared" si="267"/>
        <v>63.75</v>
      </c>
      <c r="AH330" s="12">
        <f>'[2]01_2021 UPDATE'!AT3051</f>
        <v>0</v>
      </c>
      <c r="AI330" s="4">
        <f t="shared" si="268"/>
        <v>63.75</v>
      </c>
      <c r="AK330" s="12">
        <f>'[2]01_2021 UPDATE'!AW3051</f>
        <v>0</v>
      </c>
      <c r="AL330" s="4">
        <v>130.68</v>
      </c>
      <c r="AM330" s="4">
        <v>120.88</v>
      </c>
      <c r="AN330" s="4">
        <v>62.23</v>
      </c>
      <c r="AO330" s="12"/>
      <c r="AP330" s="4">
        <f t="shared" si="269"/>
        <v>49.3</v>
      </c>
      <c r="AR330" s="12">
        <f>'[2]01_2021 UPDATE'!AZ3051</f>
        <v>0</v>
      </c>
      <c r="AS330" s="4">
        <f t="shared" si="270"/>
        <v>43.35</v>
      </c>
      <c r="AT330" s="4">
        <f t="shared" si="255"/>
        <v>130.68</v>
      </c>
      <c r="AU330" s="12">
        <f>'[2]01_2021 UPDATE'!BC3051</f>
        <v>0</v>
      </c>
    </row>
    <row r="331" spans="1:49" x14ac:dyDescent="0.25">
      <c r="A331" s="3" t="s">
        <v>39</v>
      </c>
      <c r="B331" s="1" t="s">
        <v>258</v>
      </c>
      <c r="C331" t="s">
        <v>49</v>
      </c>
      <c r="D331" s="3">
        <v>95028</v>
      </c>
      <c r="E331" s="4">
        <v>85</v>
      </c>
      <c r="F331" s="44"/>
      <c r="G331" s="4">
        <f t="shared" si="259"/>
        <v>59.499999999999993</v>
      </c>
      <c r="I331" s="12">
        <f>'[2]01_2021 UPDATE'!K3052</f>
        <v>0</v>
      </c>
      <c r="J331" s="4">
        <f t="shared" si="260"/>
        <v>59.499999999999993</v>
      </c>
      <c r="K331" s="4">
        <v>0</v>
      </c>
      <c r="L331" s="12">
        <f>'[2]01_2021 UPDATE'!N3052</f>
        <v>0</v>
      </c>
      <c r="M331" s="4">
        <f t="shared" si="261"/>
        <v>63.75</v>
      </c>
      <c r="O331" s="12">
        <f>'[2]01_2021 UPDATE'!S3052</f>
        <v>0</v>
      </c>
      <c r="P331" s="4">
        <f t="shared" si="262"/>
        <v>68</v>
      </c>
      <c r="Q331" s="4">
        <f t="shared" si="263"/>
        <v>43.35</v>
      </c>
      <c r="S331" s="12">
        <f>'[2]01_2021 UPDATE'!V3052</f>
        <v>0</v>
      </c>
      <c r="T331" s="4">
        <v>78.8</v>
      </c>
      <c r="V331" s="12">
        <f>'[2]01_2021 UPDATE'!AE3052</f>
        <v>0</v>
      </c>
      <c r="W331" s="4">
        <f t="shared" si="264"/>
        <v>55.25</v>
      </c>
      <c r="Y331" s="12">
        <f>'[2]01_2021 UPDATE'!AK3052</f>
        <v>0</v>
      </c>
      <c r="Z331" s="4">
        <f t="shared" si="265"/>
        <v>72.25</v>
      </c>
      <c r="AB331" s="12">
        <f>'[2]01_2021 UPDATE'!AN3052</f>
        <v>0</v>
      </c>
      <c r="AC331" s="4">
        <f t="shared" si="266"/>
        <v>63.75</v>
      </c>
      <c r="AE331" s="12">
        <f>'[2]01_2021 UPDATE'!AQ3052</f>
        <v>0</v>
      </c>
      <c r="AF331" s="4">
        <f t="shared" si="267"/>
        <v>63.75</v>
      </c>
      <c r="AH331" s="12">
        <f>'[2]01_2021 UPDATE'!AT3052</f>
        <v>0</v>
      </c>
      <c r="AI331" s="4">
        <f t="shared" si="268"/>
        <v>63.75</v>
      </c>
      <c r="AK331" s="12">
        <f>'[2]01_2021 UPDATE'!AW3052</f>
        <v>0</v>
      </c>
      <c r="AL331" s="4">
        <v>82.74</v>
      </c>
      <c r="AM331" s="4">
        <v>76.53</v>
      </c>
      <c r="AN331" s="4">
        <v>39.4</v>
      </c>
      <c r="AO331" s="12"/>
      <c r="AP331" s="4">
        <f t="shared" si="269"/>
        <v>49.3</v>
      </c>
      <c r="AR331" s="12">
        <f>'[2]01_2021 UPDATE'!AZ3052</f>
        <v>0</v>
      </c>
      <c r="AS331" s="4">
        <f t="shared" si="270"/>
        <v>43.35</v>
      </c>
      <c r="AT331" s="4">
        <f t="shared" si="255"/>
        <v>82.74</v>
      </c>
      <c r="AU331" s="12">
        <f>'[2]01_2021 UPDATE'!BC3052</f>
        <v>0</v>
      </c>
    </row>
    <row r="332" spans="1:49" x14ac:dyDescent="0.25">
      <c r="A332" s="3" t="s">
        <v>39</v>
      </c>
      <c r="B332" s="1" t="s">
        <v>259</v>
      </c>
      <c r="C332" t="s">
        <v>260</v>
      </c>
      <c r="D332" s="3">
        <v>95044</v>
      </c>
      <c r="E332" s="4">
        <v>37</v>
      </c>
      <c r="F332" s="44"/>
      <c r="G332" s="4">
        <f t="shared" si="259"/>
        <v>25.9</v>
      </c>
      <c r="I332" s="12">
        <f>'[2]01_2021 UPDATE'!K3053</f>
        <v>0</v>
      </c>
      <c r="J332" s="4">
        <f t="shared" si="260"/>
        <v>25.9</v>
      </c>
      <c r="K332" s="4">
        <v>0</v>
      </c>
      <c r="L332" s="12">
        <f>'[2]01_2021 UPDATE'!N3053</f>
        <v>0</v>
      </c>
      <c r="M332" s="4">
        <f t="shared" si="261"/>
        <v>27.75</v>
      </c>
      <c r="O332" s="12">
        <f>'[2]01_2021 UPDATE'!S3053</f>
        <v>0</v>
      </c>
      <c r="P332" s="4">
        <f t="shared" si="262"/>
        <v>29.6</v>
      </c>
      <c r="Q332" s="4">
        <f t="shared" si="263"/>
        <v>18.87</v>
      </c>
      <c r="S332" s="12">
        <f>'[2]01_2021 UPDATE'!V3053</f>
        <v>0</v>
      </c>
      <c r="T332" s="4">
        <v>1811.74</v>
      </c>
      <c r="V332" s="12">
        <f>'[2]01_2021 UPDATE'!AE3053</f>
        <v>0</v>
      </c>
      <c r="W332" s="4">
        <f t="shared" si="264"/>
        <v>24.05</v>
      </c>
      <c r="Y332" s="12">
        <f>'[2]01_2021 UPDATE'!AK3053</f>
        <v>0</v>
      </c>
      <c r="Z332" s="4">
        <f t="shared" si="265"/>
        <v>31.45</v>
      </c>
      <c r="AB332" s="12">
        <f>'[2]01_2021 UPDATE'!AN3053</f>
        <v>0</v>
      </c>
      <c r="AC332" s="4">
        <f t="shared" si="266"/>
        <v>27.75</v>
      </c>
      <c r="AE332" s="12">
        <f>'[2]01_2021 UPDATE'!AQ3053</f>
        <v>0</v>
      </c>
      <c r="AF332" s="4">
        <f t="shared" si="267"/>
        <v>27.75</v>
      </c>
      <c r="AH332" s="12">
        <f>'[2]01_2021 UPDATE'!AT3053</f>
        <v>0</v>
      </c>
      <c r="AI332" s="4">
        <f t="shared" si="268"/>
        <v>27.75</v>
      </c>
      <c r="AK332" s="12">
        <f>'[2]01_2021 UPDATE'!AW3053</f>
        <v>0</v>
      </c>
      <c r="AL332" s="4">
        <v>1902.33</v>
      </c>
      <c r="AM332" s="4">
        <v>1759.56</v>
      </c>
      <c r="AN332" s="4">
        <v>905.87</v>
      </c>
      <c r="AO332" s="12"/>
      <c r="AP332" s="4">
        <f t="shared" si="269"/>
        <v>21.459999999999997</v>
      </c>
      <c r="AR332" s="12">
        <f>'[2]01_2021 UPDATE'!AZ3053</f>
        <v>0</v>
      </c>
      <c r="AS332" s="4">
        <f t="shared" si="270"/>
        <v>18.87</v>
      </c>
      <c r="AT332" s="4">
        <f t="shared" si="255"/>
        <v>1902.33</v>
      </c>
      <c r="AU332" s="12">
        <f>'[2]01_2021 UPDATE'!BC3053</f>
        <v>0</v>
      </c>
    </row>
    <row r="333" spans="1:49" x14ac:dyDescent="0.25">
      <c r="A333" s="3" t="s">
        <v>39</v>
      </c>
      <c r="B333" s="1" t="s">
        <v>156</v>
      </c>
      <c r="C333" t="s">
        <v>49</v>
      </c>
      <c r="D333" s="3">
        <v>95070</v>
      </c>
      <c r="E333" s="4">
        <v>1050</v>
      </c>
      <c r="F333" s="44"/>
      <c r="G333" s="4">
        <f t="shared" si="259"/>
        <v>735</v>
      </c>
      <c r="I333" s="12">
        <f>'[2]01_2021 UPDATE'!K3054</f>
        <v>0</v>
      </c>
      <c r="J333" s="4">
        <f t="shared" si="260"/>
        <v>735</v>
      </c>
      <c r="K333" s="4">
        <v>0</v>
      </c>
      <c r="L333" s="12">
        <f>'[2]01_2021 UPDATE'!N3054</f>
        <v>0</v>
      </c>
      <c r="M333" s="4">
        <f t="shared" si="261"/>
        <v>787.5</v>
      </c>
      <c r="O333" s="12">
        <f>'[2]01_2021 UPDATE'!S3054</f>
        <v>0</v>
      </c>
      <c r="P333" s="4">
        <f t="shared" si="262"/>
        <v>840</v>
      </c>
      <c r="Q333" s="4">
        <f t="shared" si="263"/>
        <v>535.5</v>
      </c>
      <c r="S333" s="12">
        <f>'[2]01_2021 UPDATE'!V3054</f>
        <v>0</v>
      </c>
      <c r="T333" s="4">
        <v>787.28</v>
      </c>
      <c r="V333" s="12">
        <f>'[2]01_2021 UPDATE'!AE3054</f>
        <v>0</v>
      </c>
      <c r="W333" s="4">
        <f t="shared" si="264"/>
        <v>682.5</v>
      </c>
      <c r="Y333" s="12">
        <f>'[2]01_2021 UPDATE'!AK3054</f>
        <v>0</v>
      </c>
      <c r="Z333" s="4">
        <f t="shared" si="265"/>
        <v>892.5</v>
      </c>
      <c r="AB333" s="12">
        <f>'[2]01_2021 UPDATE'!AN3054</f>
        <v>0</v>
      </c>
      <c r="AC333" s="4">
        <f t="shared" si="266"/>
        <v>787.5</v>
      </c>
      <c r="AE333" s="12">
        <f>'[2]01_2021 UPDATE'!AQ3054</f>
        <v>0</v>
      </c>
      <c r="AF333" s="4">
        <f t="shared" si="267"/>
        <v>787.5</v>
      </c>
      <c r="AH333" s="12">
        <f>'[2]01_2021 UPDATE'!AT3054</f>
        <v>0</v>
      </c>
      <c r="AI333" s="4">
        <f t="shared" si="268"/>
        <v>787.5</v>
      </c>
      <c r="AK333" s="12">
        <f>'[2]01_2021 UPDATE'!AW3054</f>
        <v>0</v>
      </c>
      <c r="AL333" s="4">
        <v>826.64</v>
      </c>
      <c r="AM333" s="4">
        <v>764.61</v>
      </c>
      <c r="AN333" s="4">
        <v>393.64</v>
      </c>
      <c r="AO333" s="12"/>
      <c r="AP333" s="4">
        <f t="shared" si="269"/>
        <v>609</v>
      </c>
      <c r="AR333" s="12">
        <f>'[2]01_2021 UPDATE'!AZ3054</f>
        <v>0</v>
      </c>
      <c r="AS333" s="4">
        <f t="shared" si="270"/>
        <v>535.5</v>
      </c>
      <c r="AT333" s="4">
        <f t="shared" si="255"/>
        <v>892.5</v>
      </c>
      <c r="AU333" s="12">
        <f>'[2]01_2021 UPDATE'!BC3054</f>
        <v>0</v>
      </c>
    </row>
    <row r="334" spans="1:49" x14ac:dyDescent="0.25">
      <c r="A334" s="3" t="s">
        <v>39</v>
      </c>
      <c r="B334" s="1" t="s">
        <v>261</v>
      </c>
      <c r="C334" t="s">
        <v>49</v>
      </c>
      <c r="D334" s="3">
        <v>95071</v>
      </c>
      <c r="E334" s="4">
        <v>400</v>
      </c>
      <c r="F334" s="44"/>
      <c r="G334" s="4">
        <f t="shared" si="259"/>
        <v>280</v>
      </c>
      <c r="I334" s="12">
        <f>'[2]01_2021 UPDATE'!K3055</f>
        <v>0</v>
      </c>
      <c r="J334" s="4">
        <f t="shared" si="260"/>
        <v>280</v>
      </c>
      <c r="K334" s="4">
        <v>0</v>
      </c>
      <c r="L334" s="12">
        <f>'[2]01_2021 UPDATE'!N3055</f>
        <v>0</v>
      </c>
      <c r="M334" s="4">
        <f t="shared" si="261"/>
        <v>300</v>
      </c>
      <c r="O334" s="12">
        <f>'[2]01_2021 UPDATE'!S3055</f>
        <v>0</v>
      </c>
      <c r="P334" s="4">
        <f t="shared" si="262"/>
        <v>320</v>
      </c>
      <c r="Q334" s="4">
        <f t="shared" si="263"/>
        <v>204</v>
      </c>
      <c r="S334" s="12">
        <f>'[2]01_2021 UPDATE'!V3055</f>
        <v>0</v>
      </c>
      <c r="V334" s="12">
        <f>'[2]01_2021 UPDATE'!AE3055</f>
        <v>0</v>
      </c>
      <c r="W334" s="4">
        <f t="shared" si="264"/>
        <v>260</v>
      </c>
      <c r="Y334" s="12">
        <f>'[2]01_2021 UPDATE'!AK3055</f>
        <v>0</v>
      </c>
      <c r="Z334" s="4">
        <f t="shared" si="265"/>
        <v>340</v>
      </c>
      <c r="AB334" s="12">
        <f>'[2]01_2021 UPDATE'!AN3055</f>
        <v>0</v>
      </c>
      <c r="AE334" s="12">
        <f>'[2]01_2021 UPDATE'!AQ3055</f>
        <v>0</v>
      </c>
      <c r="AF334" s="4">
        <f t="shared" si="267"/>
        <v>300</v>
      </c>
      <c r="AH334" s="12">
        <f>'[2]01_2021 UPDATE'!AT3055</f>
        <v>0</v>
      </c>
      <c r="AI334" s="4">
        <f t="shared" si="268"/>
        <v>300</v>
      </c>
      <c r="AK334" s="12">
        <f>'[2]01_2021 UPDATE'!AW3055</f>
        <v>0</v>
      </c>
      <c r="AO334" s="12"/>
      <c r="AP334" s="4">
        <f t="shared" si="269"/>
        <v>231.99999999999997</v>
      </c>
      <c r="AR334" s="12">
        <f>'[2]01_2021 UPDATE'!AZ3055</f>
        <v>0</v>
      </c>
      <c r="AS334" s="4">
        <f t="shared" si="270"/>
        <v>204</v>
      </c>
      <c r="AT334" s="4">
        <f t="shared" si="255"/>
        <v>340</v>
      </c>
      <c r="AU334" s="12">
        <f>'[2]01_2021 UPDATE'!BC3055</f>
        <v>0</v>
      </c>
    </row>
    <row r="335" spans="1:49" x14ac:dyDescent="0.25">
      <c r="A335" s="3" t="s">
        <v>39</v>
      </c>
      <c r="B335" s="1" t="s">
        <v>262</v>
      </c>
      <c r="C335" t="s">
        <v>49</v>
      </c>
      <c r="D335" s="3">
        <v>95076</v>
      </c>
      <c r="E335" s="4">
        <v>683</v>
      </c>
      <c r="F335" s="44"/>
      <c r="G335" s="4">
        <f t="shared" si="259"/>
        <v>478.09999999999997</v>
      </c>
      <c r="I335" s="12">
        <f>'[2]01_2021 UPDATE'!K3056</f>
        <v>0</v>
      </c>
      <c r="J335" s="4">
        <f t="shared" si="260"/>
        <v>478.09999999999997</v>
      </c>
      <c r="L335" s="12">
        <f>'[2]01_2021 UPDATE'!N3056</f>
        <v>0</v>
      </c>
      <c r="M335" s="4">
        <f t="shared" si="261"/>
        <v>512.25</v>
      </c>
      <c r="O335" s="12">
        <f>'[2]01_2021 UPDATE'!S3056</f>
        <v>0</v>
      </c>
      <c r="P335" s="4">
        <f t="shared" si="262"/>
        <v>546.4</v>
      </c>
      <c r="Q335" s="4">
        <f t="shared" si="263"/>
        <v>348.33</v>
      </c>
      <c r="S335" s="12">
        <f>'[2]01_2021 UPDATE'!V3056</f>
        <v>0</v>
      </c>
      <c r="T335" s="4">
        <v>787.28</v>
      </c>
      <c r="V335" s="12">
        <f>'[2]01_2021 UPDATE'!AE3056</f>
        <v>0</v>
      </c>
      <c r="W335" s="4">
        <f t="shared" si="264"/>
        <v>443.95</v>
      </c>
      <c r="Y335" s="12">
        <f>'[2]01_2021 UPDATE'!AK3056</f>
        <v>0</v>
      </c>
      <c r="Z335" s="4">
        <f t="shared" si="265"/>
        <v>580.54999999999995</v>
      </c>
      <c r="AB335" s="12">
        <f>'[2]01_2021 UPDATE'!AN3056</f>
        <v>0</v>
      </c>
      <c r="AC335" s="4">
        <f t="shared" si="266"/>
        <v>512.25</v>
      </c>
      <c r="AE335" s="12">
        <f>'[2]01_2021 UPDATE'!AQ3056</f>
        <v>0</v>
      </c>
      <c r="AF335" s="4">
        <f t="shared" si="267"/>
        <v>512.25</v>
      </c>
      <c r="AH335" s="12">
        <f>'[2]01_2021 UPDATE'!AT3056</f>
        <v>0</v>
      </c>
      <c r="AI335" s="4">
        <f t="shared" si="268"/>
        <v>512.25</v>
      </c>
      <c r="AK335" s="12">
        <f>'[2]01_2021 UPDATE'!AW3056</f>
        <v>0</v>
      </c>
      <c r="AL335" s="4">
        <v>826.64</v>
      </c>
      <c r="AM335" s="4">
        <v>764.61</v>
      </c>
      <c r="AN335" s="4">
        <v>393.64</v>
      </c>
      <c r="AO335" s="12"/>
      <c r="AP335" s="4">
        <f t="shared" si="269"/>
        <v>396.14</v>
      </c>
      <c r="AR335" s="12">
        <f>'[2]01_2021 UPDATE'!AZ3056</f>
        <v>0</v>
      </c>
      <c r="AS335" s="4">
        <f t="shared" si="270"/>
        <v>348.33</v>
      </c>
      <c r="AT335" s="4">
        <f t="shared" si="255"/>
        <v>826.64</v>
      </c>
      <c r="AU335" s="12">
        <f>'[2]01_2021 UPDATE'!BC3056</f>
        <v>0</v>
      </c>
    </row>
    <row r="336" spans="1:49" x14ac:dyDescent="0.25">
      <c r="A336" s="3"/>
      <c r="C336" t="s">
        <v>41</v>
      </c>
      <c r="D336" s="3">
        <v>95076</v>
      </c>
      <c r="E336" s="4">
        <v>118</v>
      </c>
      <c r="F336" s="44"/>
      <c r="H336" s="4">
        <f>E336*0.7</f>
        <v>82.6</v>
      </c>
      <c r="I336" s="12"/>
      <c r="K336" s="4">
        <v>80.44</v>
      </c>
      <c r="L336" s="12"/>
      <c r="N336" s="4">
        <v>89.27</v>
      </c>
      <c r="O336" s="12"/>
      <c r="R336" s="4">
        <v>91.6</v>
      </c>
      <c r="S336" s="12"/>
      <c r="U336" s="4">
        <f>'[2]01_2021 UPDATE'!AD3056</f>
        <v>86.25</v>
      </c>
      <c r="V336" s="12"/>
      <c r="X336" s="4">
        <v>88.95</v>
      </c>
      <c r="Y336" s="12"/>
      <c r="AA336" s="4">
        <v>95.31</v>
      </c>
      <c r="AB336" s="12"/>
      <c r="AD336" s="4">
        <v>92.81</v>
      </c>
      <c r="AE336" s="12"/>
      <c r="AG336" s="4">
        <v>92.81</v>
      </c>
      <c r="AH336" s="12"/>
      <c r="AJ336" s="4">
        <v>92.81</v>
      </c>
      <c r="AK336" s="12"/>
      <c r="AM336" s="4">
        <v>78.47</v>
      </c>
      <c r="AN336" s="4">
        <v>63.28</v>
      </c>
      <c r="AO336" s="12"/>
      <c r="AQ336" s="4">
        <v>113.64</v>
      </c>
      <c r="AR336" s="12"/>
      <c r="AU336" s="12"/>
      <c r="AV336" s="4">
        <f>MIN(K336:AQ336)</f>
        <v>63.28</v>
      </c>
      <c r="AW336" s="4">
        <f>MAX(K336:AQ336)</f>
        <v>113.64</v>
      </c>
    </row>
    <row r="337" spans="1:49" x14ac:dyDescent="0.25">
      <c r="A337" s="3"/>
      <c r="B337" t="s">
        <v>263</v>
      </c>
      <c r="C337" t="s">
        <v>49</v>
      </c>
      <c r="D337" s="3">
        <v>95079</v>
      </c>
      <c r="E337" s="4">
        <v>142</v>
      </c>
      <c r="F337" s="44"/>
      <c r="G337" s="4">
        <f t="shared" ref="G337" si="271">E337*0.7</f>
        <v>99.399999999999991</v>
      </c>
      <c r="I337" s="12">
        <f>'[2]01_2021 UPDATE'!K3057</f>
        <v>0</v>
      </c>
      <c r="J337" s="4">
        <f>E337*0.7</f>
        <v>99.399999999999991</v>
      </c>
      <c r="L337" s="12">
        <f>'[2]01_2021 UPDATE'!N3057</f>
        <v>0</v>
      </c>
      <c r="M337" s="4">
        <f t="shared" ref="M337" si="272">E337*0.75</f>
        <v>106.5</v>
      </c>
      <c r="O337" s="12">
        <f>'[2]01_2021 UPDATE'!S3057</f>
        <v>0</v>
      </c>
      <c r="P337" s="4">
        <f>E337*0.8</f>
        <v>113.60000000000001</v>
      </c>
      <c r="Q337" s="4">
        <f t="shared" ref="Q337" si="273">+E337*0.51</f>
        <v>72.42</v>
      </c>
      <c r="S337" s="12">
        <f>'[2]01_2021 UPDATE'!V3057</f>
        <v>0</v>
      </c>
      <c r="V337" s="12">
        <f>'[2]01_2021 UPDATE'!AE3057</f>
        <v>0</v>
      </c>
      <c r="W337" s="4">
        <f>E337*0.65</f>
        <v>92.3</v>
      </c>
      <c r="Y337" s="12">
        <f>'[2]01_2021 UPDATE'!AK3057</f>
        <v>0</v>
      </c>
      <c r="Z337" s="4">
        <f>E337*0.85</f>
        <v>120.7</v>
      </c>
      <c r="AB337" s="12">
        <f>'[2]01_2021 UPDATE'!AN3057</f>
        <v>0</v>
      </c>
      <c r="AC337" s="4">
        <f>E337*0.75</f>
        <v>106.5</v>
      </c>
      <c r="AE337" s="12">
        <f>'[2]01_2021 UPDATE'!AQ3057</f>
        <v>0</v>
      </c>
      <c r="AF337" s="4">
        <f>+E337*0.75</f>
        <v>106.5</v>
      </c>
      <c r="AH337" s="12">
        <f>'[2]01_2021 UPDATE'!AT3057</f>
        <v>0</v>
      </c>
      <c r="AI337" s="4">
        <f>+E337*0.75</f>
        <v>106.5</v>
      </c>
      <c r="AK337" s="12">
        <f>'[2]01_2021 UPDATE'!AW3057</f>
        <v>0</v>
      </c>
      <c r="AO337" s="12"/>
      <c r="AP337" s="4">
        <f>E337*0.58</f>
        <v>82.36</v>
      </c>
      <c r="AR337" s="12">
        <f>'[2]01_2021 UPDATE'!AZ3057</f>
        <v>0</v>
      </c>
      <c r="AS337" s="4">
        <f>MIN(J337,M337,P337,Q337,T337,W337,Z337,AC337,AF337,AI337,AL337,AM337, AP337)</f>
        <v>72.42</v>
      </c>
      <c r="AT337" s="4">
        <f t="shared" si="255"/>
        <v>120.7</v>
      </c>
      <c r="AU337" s="12">
        <f>'[2]01_2021 UPDATE'!BC3057</f>
        <v>0</v>
      </c>
    </row>
    <row r="338" spans="1:49" x14ac:dyDescent="0.25">
      <c r="A338" s="3"/>
      <c r="C338" t="s">
        <v>41</v>
      </c>
      <c r="D338" s="3">
        <v>95079</v>
      </c>
      <c r="E338" s="4">
        <v>108</v>
      </c>
      <c r="F338" s="44"/>
      <c r="H338" s="4">
        <f>E338*0.7</f>
        <v>75.599999999999994</v>
      </c>
      <c r="I338" s="12"/>
      <c r="K338" s="4">
        <v>74.040000000000006</v>
      </c>
      <c r="L338" s="12"/>
      <c r="N338" s="4">
        <v>82.24</v>
      </c>
      <c r="O338" s="12"/>
      <c r="R338" s="4">
        <v>84.19</v>
      </c>
      <c r="S338" s="12"/>
      <c r="U338" s="4">
        <f>'[2]01_2021 UPDATE'!AD3057</f>
        <v>78.75</v>
      </c>
      <c r="V338" s="12"/>
      <c r="X338" s="4">
        <v>81.88</v>
      </c>
      <c r="Y338" s="12"/>
      <c r="AA338" s="4">
        <v>87.84</v>
      </c>
      <c r="AB338" s="12"/>
      <c r="AD338" s="4">
        <v>85.44</v>
      </c>
      <c r="AE338" s="12"/>
      <c r="AG338" s="4">
        <v>85.44</v>
      </c>
      <c r="AH338" s="12"/>
      <c r="AJ338" s="4">
        <v>85.44</v>
      </c>
      <c r="AK338" s="12"/>
      <c r="AM338" s="4">
        <v>72.239999999999995</v>
      </c>
      <c r="AN338" s="4">
        <v>58.26</v>
      </c>
      <c r="AO338" s="12"/>
      <c r="AQ338" s="4">
        <v>104.73</v>
      </c>
      <c r="AR338" s="12"/>
      <c r="AU338" s="12"/>
      <c r="AV338" s="4">
        <f>MIN(K338:AQ338)</f>
        <v>58.26</v>
      </c>
      <c r="AW338" s="4">
        <f>MAX(K338:AQ338)</f>
        <v>104.73</v>
      </c>
    </row>
    <row r="339" spans="1:49" x14ac:dyDescent="0.25">
      <c r="A339" s="3" t="s">
        <v>39</v>
      </c>
      <c r="B339" s="1" t="s">
        <v>264</v>
      </c>
      <c r="C339" t="s">
        <v>49</v>
      </c>
      <c r="D339" s="3">
        <v>95115</v>
      </c>
      <c r="E339" s="4">
        <v>50</v>
      </c>
      <c r="F339" s="44"/>
      <c r="G339" s="4">
        <f t="shared" ref="G339:G341" si="274">E339*0.7</f>
        <v>35</v>
      </c>
      <c r="I339" s="12">
        <f>'[2]01_2021 UPDATE'!K3058</f>
        <v>0</v>
      </c>
      <c r="J339" s="4">
        <f t="shared" ref="J339:J341" si="275">E339*0.7</f>
        <v>35</v>
      </c>
      <c r="K339" s="4">
        <v>0</v>
      </c>
      <c r="L339" s="12">
        <f>'[2]01_2021 UPDATE'!N3058</f>
        <v>0</v>
      </c>
      <c r="M339" s="4">
        <f t="shared" ref="M339:M341" si="276">E339*0.75</f>
        <v>37.5</v>
      </c>
      <c r="O339" s="12">
        <f>'[2]01_2021 UPDATE'!S3058</f>
        <v>0</v>
      </c>
      <c r="P339" s="4">
        <f>E339*0.8</f>
        <v>40</v>
      </c>
      <c r="Q339" s="4">
        <f t="shared" ref="Q339:Q341" si="277">+E339*0.51</f>
        <v>25.5</v>
      </c>
      <c r="S339" s="12">
        <f>'[2]01_2021 UPDATE'!V3058</f>
        <v>0</v>
      </c>
      <c r="T339" s="4">
        <v>98.8</v>
      </c>
      <c r="U339" s="4">
        <f>'[2]01_2021 UPDATE'!AD3058</f>
        <v>0</v>
      </c>
      <c r="V339" s="12">
        <f>'[2]01_2021 UPDATE'!AE3058</f>
        <v>0</v>
      </c>
      <c r="W339" s="4">
        <f>E339*0.65</f>
        <v>32.5</v>
      </c>
      <c r="Y339" s="12">
        <f>'[2]01_2021 UPDATE'!AK3058</f>
        <v>0</v>
      </c>
      <c r="Z339" s="4">
        <f>E339*0.85</f>
        <v>42.5</v>
      </c>
      <c r="AB339" s="12">
        <f>'[2]01_2021 UPDATE'!AN3058</f>
        <v>0</v>
      </c>
      <c r="AC339" s="4">
        <f>E339*0.75</f>
        <v>37.5</v>
      </c>
      <c r="AE339" s="12">
        <f>'[2]01_2021 UPDATE'!AQ3058</f>
        <v>0</v>
      </c>
      <c r="AF339" s="4">
        <f t="shared" ref="AF339:AF341" si="278">+E339*0.75</f>
        <v>37.5</v>
      </c>
      <c r="AH339" s="12">
        <f>'[2]01_2021 UPDATE'!AT3058</f>
        <v>0</v>
      </c>
      <c r="AI339" s="4">
        <f t="shared" ref="AI339:AI341" si="279">+E339*0.75</f>
        <v>37.5</v>
      </c>
      <c r="AK339" s="12">
        <f>'[2]01_2021 UPDATE'!AW3058</f>
        <v>0</v>
      </c>
      <c r="AL339" s="4">
        <v>103.74</v>
      </c>
      <c r="AM339" s="4">
        <v>95.95</v>
      </c>
      <c r="AN339" s="4">
        <v>49.4</v>
      </c>
      <c r="AO339" s="12"/>
      <c r="AP339" s="4">
        <f>E339*0.58</f>
        <v>28.999999999999996</v>
      </c>
      <c r="AR339" s="12">
        <f>'[2]01_2021 UPDATE'!AZ3058</f>
        <v>0</v>
      </c>
      <c r="AS339" s="4">
        <f t="shared" ref="AS339:AS341" si="280">MIN(J339,M339,P339,Q339,T339,W339,Z339,AC339,AF339,AI339,AL339,AM339, AP339)</f>
        <v>25.5</v>
      </c>
      <c r="AT339" s="4">
        <f t="shared" si="255"/>
        <v>103.74</v>
      </c>
      <c r="AU339" s="12">
        <f>'[2]01_2021 UPDATE'!BC3058</f>
        <v>0</v>
      </c>
    </row>
    <row r="340" spans="1:49" x14ac:dyDescent="0.25">
      <c r="A340" s="3" t="s">
        <v>39</v>
      </c>
      <c r="B340" s="1" t="s">
        <v>265</v>
      </c>
      <c r="C340" t="s">
        <v>49</v>
      </c>
      <c r="D340" s="3">
        <v>95117</v>
      </c>
      <c r="E340" s="4">
        <v>77</v>
      </c>
      <c r="F340" s="44"/>
      <c r="G340" s="4">
        <f t="shared" si="274"/>
        <v>53.9</v>
      </c>
      <c r="I340" s="12">
        <f>'[2]01_2021 UPDATE'!K3059</f>
        <v>0</v>
      </c>
      <c r="J340" s="4">
        <f t="shared" si="275"/>
        <v>53.9</v>
      </c>
      <c r="K340" s="4">
        <v>0</v>
      </c>
      <c r="L340" s="12">
        <f>'[2]01_2021 UPDATE'!N3059</f>
        <v>0</v>
      </c>
      <c r="M340" s="4">
        <f t="shared" si="276"/>
        <v>57.75</v>
      </c>
      <c r="O340" s="12">
        <f>'[2]01_2021 UPDATE'!S3059</f>
        <v>0</v>
      </c>
      <c r="P340" s="4">
        <f>E340*0.8</f>
        <v>61.6</v>
      </c>
      <c r="Q340" s="4">
        <f t="shared" si="277"/>
        <v>39.270000000000003</v>
      </c>
      <c r="S340" s="12">
        <f>'[2]01_2021 UPDATE'!V3059</f>
        <v>0</v>
      </c>
      <c r="T340" s="4">
        <v>98.8</v>
      </c>
      <c r="U340" s="4">
        <f>'[2]01_2021 UPDATE'!AD3059</f>
        <v>0</v>
      </c>
      <c r="V340" s="12">
        <f>'[2]01_2021 UPDATE'!AE3059</f>
        <v>0</v>
      </c>
      <c r="W340" s="4">
        <f>E340*0.65</f>
        <v>50.050000000000004</v>
      </c>
      <c r="Y340" s="12">
        <f>'[2]01_2021 UPDATE'!AK3059</f>
        <v>0</v>
      </c>
      <c r="Z340" s="4">
        <f>E340*0.85</f>
        <v>65.45</v>
      </c>
      <c r="AB340" s="12">
        <f>'[2]01_2021 UPDATE'!AN3059</f>
        <v>0</v>
      </c>
      <c r="AC340" s="4">
        <f>E340*0.75</f>
        <v>57.75</v>
      </c>
      <c r="AE340" s="12">
        <f>'[2]01_2021 UPDATE'!AQ3059</f>
        <v>0</v>
      </c>
      <c r="AF340" s="4">
        <f t="shared" si="278"/>
        <v>57.75</v>
      </c>
      <c r="AH340" s="12">
        <f>'[2]01_2021 UPDATE'!AT3059</f>
        <v>0</v>
      </c>
      <c r="AI340" s="4">
        <f t="shared" si="279"/>
        <v>57.75</v>
      </c>
      <c r="AK340" s="12">
        <f>'[2]01_2021 UPDATE'!AW3059</f>
        <v>0</v>
      </c>
      <c r="AL340" s="4">
        <v>103.74</v>
      </c>
      <c r="AM340" s="4">
        <v>95.95</v>
      </c>
      <c r="AN340" s="4">
        <v>49.4</v>
      </c>
      <c r="AO340" s="12"/>
      <c r="AP340" s="4">
        <f>E340*0.58</f>
        <v>44.66</v>
      </c>
      <c r="AR340" s="12">
        <f>'[2]01_2021 UPDATE'!AZ3059</f>
        <v>0</v>
      </c>
      <c r="AS340" s="4">
        <f t="shared" si="280"/>
        <v>39.270000000000003</v>
      </c>
      <c r="AT340" s="4">
        <f t="shared" si="255"/>
        <v>103.74</v>
      </c>
      <c r="AU340" s="12">
        <f>'[2]01_2021 UPDATE'!BC3059</f>
        <v>0</v>
      </c>
    </row>
    <row r="341" spans="1:49" x14ac:dyDescent="0.25">
      <c r="A341" s="3" t="s">
        <v>39</v>
      </c>
      <c r="B341" s="1" t="s">
        <v>266</v>
      </c>
      <c r="C341" t="s">
        <v>49</v>
      </c>
      <c r="D341" s="3">
        <v>95180</v>
      </c>
      <c r="E341" s="4">
        <v>284</v>
      </c>
      <c r="F341" s="44"/>
      <c r="G341" s="4">
        <f t="shared" si="274"/>
        <v>198.79999999999998</v>
      </c>
      <c r="I341" s="12">
        <f>'[2]01_2021 UPDATE'!K3062</f>
        <v>0</v>
      </c>
      <c r="J341" s="4">
        <f t="shared" si="275"/>
        <v>198.79999999999998</v>
      </c>
      <c r="L341" s="12">
        <f>'[2]01_2021 UPDATE'!N3062</f>
        <v>0</v>
      </c>
      <c r="M341" s="4">
        <f t="shared" si="276"/>
        <v>213</v>
      </c>
      <c r="O341" s="12">
        <f>'[2]01_2021 UPDATE'!S3062</f>
        <v>0</v>
      </c>
      <c r="P341" s="4">
        <f>E341*0.8</f>
        <v>227.20000000000002</v>
      </c>
      <c r="Q341" s="4">
        <f t="shared" si="277"/>
        <v>144.84</v>
      </c>
      <c r="S341" s="12">
        <f>'[2]01_2021 UPDATE'!V3062</f>
        <v>0</v>
      </c>
      <c r="T341" s="4">
        <v>942.48</v>
      </c>
      <c r="V341" s="12">
        <f>'[2]01_2021 UPDATE'!AE3062</f>
        <v>0</v>
      </c>
      <c r="W341" s="4">
        <f>E341*0.65</f>
        <v>184.6</v>
      </c>
      <c r="Y341" s="12">
        <f>'[2]01_2021 UPDATE'!AK3062</f>
        <v>0</v>
      </c>
      <c r="Z341" s="4">
        <f>E341*0.85</f>
        <v>241.4</v>
      </c>
      <c r="AB341" s="12">
        <f>'[2]01_2021 UPDATE'!AN3062</f>
        <v>0</v>
      </c>
      <c r="AC341" s="4">
        <f>E341*0.75</f>
        <v>213</v>
      </c>
      <c r="AE341" s="12">
        <f>'[2]01_2021 UPDATE'!AQ3062</f>
        <v>0</v>
      </c>
      <c r="AF341" s="4">
        <f t="shared" si="278"/>
        <v>213</v>
      </c>
      <c r="AH341" s="12">
        <f>'[2]01_2021 UPDATE'!AT3062</f>
        <v>0</v>
      </c>
      <c r="AI341" s="4">
        <f t="shared" si="279"/>
        <v>213</v>
      </c>
      <c r="AK341" s="12">
        <f>'[2]01_2021 UPDATE'!AW3062</f>
        <v>0</v>
      </c>
      <c r="AL341" s="4">
        <v>989.6</v>
      </c>
      <c r="AM341" s="4">
        <v>915.34</v>
      </c>
      <c r="AN341" s="4">
        <v>471.24</v>
      </c>
      <c r="AO341" s="12"/>
      <c r="AP341" s="4">
        <f>E341*0.58</f>
        <v>164.72</v>
      </c>
      <c r="AR341" s="12">
        <f>'[2]01_2021 UPDATE'!AZ3062</f>
        <v>0</v>
      </c>
      <c r="AS341" s="4">
        <f t="shared" si="280"/>
        <v>144.84</v>
      </c>
      <c r="AT341" s="4">
        <f t="shared" si="255"/>
        <v>989.6</v>
      </c>
      <c r="AU341" s="12">
        <f>'[2]01_2021 UPDATE'!BC3062</f>
        <v>0</v>
      </c>
    </row>
    <row r="342" spans="1:49" x14ac:dyDescent="0.25">
      <c r="A342" s="3"/>
      <c r="C342" t="s">
        <v>41</v>
      </c>
      <c r="D342" s="3">
        <v>95180</v>
      </c>
      <c r="E342" s="4">
        <v>144</v>
      </c>
      <c r="F342" s="44"/>
      <c r="H342" s="4">
        <f>E342*0.7</f>
        <v>100.8</v>
      </c>
      <c r="I342" s="12"/>
      <c r="K342" s="4">
        <v>111.45</v>
      </c>
      <c r="L342" s="12"/>
      <c r="N342" s="4">
        <v>123.99</v>
      </c>
      <c r="O342" s="12"/>
      <c r="R342" s="4">
        <v>130</v>
      </c>
      <c r="S342" s="12"/>
      <c r="U342" s="4">
        <v>132.68</v>
      </c>
      <c r="V342" s="12"/>
      <c r="X342" s="4">
        <v>123.24</v>
      </c>
      <c r="Y342" s="12"/>
      <c r="AA342" s="4">
        <v>132.68</v>
      </c>
      <c r="AB342" s="12"/>
      <c r="AD342" s="4">
        <v>128.6</v>
      </c>
      <c r="AE342" s="12"/>
      <c r="AG342" s="4">
        <v>128.6</v>
      </c>
      <c r="AH342" s="12"/>
      <c r="AJ342" s="4">
        <v>128.6</v>
      </c>
      <c r="AK342" s="12"/>
      <c r="AM342" s="4">
        <v>169.51</v>
      </c>
      <c r="AN342" s="4">
        <v>121.95</v>
      </c>
      <c r="AO342" s="12"/>
      <c r="AQ342" s="4">
        <v>158.19</v>
      </c>
      <c r="AR342" s="12"/>
      <c r="AU342" s="12"/>
      <c r="AV342" s="4">
        <f>MIN(K342:AQ342)</f>
        <v>111.45</v>
      </c>
      <c r="AW342" s="4">
        <f>MAX(K342:AQ342)</f>
        <v>169.51</v>
      </c>
    </row>
    <row r="343" spans="1:49" x14ac:dyDescent="0.25">
      <c r="A343" s="3" t="s">
        <v>39</v>
      </c>
      <c r="B343" s="1" t="s">
        <v>267</v>
      </c>
      <c r="C343" t="s">
        <v>49</v>
      </c>
      <c r="D343" s="3">
        <v>95861</v>
      </c>
      <c r="E343" s="4">
        <v>450</v>
      </c>
      <c r="F343" s="44"/>
      <c r="G343" s="4">
        <f t="shared" ref="G343" si="281">E343*0.7</f>
        <v>315</v>
      </c>
      <c r="I343" s="12">
        <f>'[2]01_2021 UPDATE'!K3075</f>
        <v>0</v>
      </c>
      <c r="J343" s="4">
        <f>E343*0.7</f>
        <v>315</v>
      </c>
      <c r="L343" s="12">
        <f>'[2]01_2021 UPDATE'!N3075</f>
        <v>0</v>
      </c>
      <c r="M343" s="4">
        <f t="shared" ref="M343" si="282">E343*0.75</f>
        <v>337.5</v>
      </c>
      <c r="O343" s="12">
        <f>'[2]01_2021 UPDATE'!S3075</f>
        <v>0</v>
      </c>
      <c r="P343" s="4">
        <f>E343*0.8</f>
        <v>360</v>
      </c>
      <c r="Q343" s="4">
        <f t="shared" ref="Q343" si="283">+E343*0.51</f>
        <v>229.5</v>
      </c>
      <c r="S343" s="12">
        <f>'[2]01_2021 UPDATE'!V3075</f>
        <v>0</v>
      </c>
      <c r="T343" s="4">
        <v>280.7</v>
      </c>
      <c r="V343" s="12">
        <f>'[2]01_2021 UPDATE'!AE3075</f>
        <v>0</v>
      </c>
      <c r="W343" s="4">
        <f>E343*0.65</f>
        <v>292.5</v>
      </c>
      <c r="Y343" s="12">
        <f>'[2]01_2021 UPDATE'!AK3075</f>
        <v>0</v>
      </c>
      <c r="Z343" s="4">
        <f>E343*0.85</f>
        <v>382.5</v>
      </c>
      <c r="AB343" s="12">
        <f>'[2]01_2021 UPDATE'!AN3075</f>
        <v>0</v>
      </c>
      <c r="AC343" s="4">
        <f>E343*0.75</f>
        <v>337.5</v>
      </c>
      <c r="AE343" s="12">
        <f>'[2]01_2021 UPDATE'!AQ3075</f>
        <v>0</v>
      </c>
      <c r="AF343" s="4">
        <f>+E343*0.75</f>
        <v>337.5</v>
      </c>
      <c r="AH343" s="12">
        <f>'[2]01_2021 UPDATE'!AT3075</f>
        <v>0</v>
      </c>
      <c r="AI343" s="4">
        <f>+E343*0.75</f>
        <v>337.5</v>
      </c>
      <c r="AK343" s="12">
        <f>'[2]01_2021 UPDATE'!AW3075</f>
        <v>0</v>
      </c>
      <c r="AL343" s="4">
        <v>294.74</v>
      </c>
      <c r="AM343" s="4">
        <v>272.62</v>
      </c>
      <c r="AN343" s="4">
        <v>140.35</v>
      </c>
      <c r="AO343" s="12"/>
      <c r="AP343" s="4">
        <f>E343*0.58</f>
        <v>261</v>
      </c>
      <c r="AR343" s="12">
        <f>'[2]01_2021 UPDATE'!AZ3075</f>
        <v>0</v>
      </c>
      <c r="AS343" s="4">
        <f>MIN(J343,M343,P343,Q343,T343,W343,Z343,AC343,AF343,AI343,AL343,AM343, AP343)</f>
        <v>229.5</v>
      </c>
      <c r="AT343" s="4">
        <f t="shared" si="255"/>
        <v>382.5</v>
      </c>
      <c r="AU343" s="12">
        <f>'[2]01_2021 UPDATE'!BC3075</f>
        <v>0</v>
      </c>
    </row>
    <row r="344" spans="1:49" x14ac:dyDescent="0.25">
      <c r="A344" s="3"/>
      <c r="C344" t="s">
        <v>41</v>
      </c>
      <c r="D344" s="3">
        <v>95861</v>
      </c>
      <c r="E344" s="4">
        <v>283</v>
      </c>
      <c r="F344" s="44"/>
      <c r="H344" s="4">
        <f>E344*0.7</f>
        <v>198.1</v>
      </c>
      <c r="I344" s="12"/>
      <c r="K344" s="4">
        <v>89.21</v>
      </c>
      <c r="L344" s="12"/>
      <c r="N344" s="4">
        <v>97.63</v>
      </c>
      <c r="O344" s="12"/>
      <c r="R344" s="4">
        <v>99.64</v>
      </c>
      <c r="S344" s="12"/>
      <c r="U344" s="4">
        <v>104.23</v>
      </c>
      <c r="V344" s="12"/>
      <c r="X344" s="4">
        <v>102.94</v>
      </c>
      <c r="Y344" s="12"/>
      <c r="AA344" s="4">
        <v>104.23</v>
      </c>
      <c r="AB344" s="12"/>
      <c r="AD344" s="4">
        <v>102.94</v>
      </c>
      <c r="AE344" s="12"/>
      <c r="AG344" s="4">
        <v>102.94</v>
      </c>
      <c r="AH344" s="12"/>
      <c r="AJ344" s="4">
        <v>102.94</v>
      </c>
      <c r="AK344" s="12"/>
      <c r="AM344" s="4">
        <v>115.49</v>
      </c>
      <c r="AN344" s="4">
        <v>83.09</v>
      </c>
      <c r="AO344" s="12"/>
      <c r="AQ344" s="4">
        <v>124.28</v>
      </c>
      <c r="AR344" s="12"/>
      <c r="AU344" s="12"/>
      <c r="AV344" s="4">
        <f>MIN(K344:AQ344)</f>
        <v>83.09</v>
      </c>
      <c r="AW344" s="4">
        <f>MAX(K344:AQ344)</f>
        <v>124.28</v>
      </c>
    </row>
    <row r="345" spans="1:49" x14ac:dyDescent="0.25">
      <c r="A345" s="3" t="s">
        <v>39</v>
      </c>
      <c r="B345" s="1" t="s">
        <v>268</v>
      </c>
      <c r="C345" t="s">
        <v>49</v>
      </c>
      <c r="D345" s="3">
        <v>95863</v>
      </c>
      <c r="E345" s="4">
        <v>707</v>
      </c>
      <c r="F345" s="44"/>
      <c r="G345" s="4">
        <f t="shared" ref="G345" si="284">E345*0.7</f>
        <v>494.9</v>
      </c>
      <c r="I345" s="12">
        <f>'[2]01_2021 UPDATE'!K3076</f>
        <v>0</v>
      </c>
      <c r="J345" s="4">
        <f>E345*0.7</f>
        <v>494.9</v>
      </c>
      <c r="L345" s="12">
        <f>'[2]01_2021 UPDATE'!N3076</f>
        <v>0</v>
      </c>
      <c r="M345" s="4">
        <f t="shared" ref="M345" si="285">E345*0.75</f>
        <v>530.25</v>
      </c>
      <c r="O345" s="12">
        <f>'[2]01_2021 UPDATE'!S3076</f>
        <v>0</v>
      </c>
      <c r="P345" s="4">
        <f>E345*0.8</f>
        <v>565.6</v>
      </c>
      <c r="Q345" s="4">
        <f t="shared" ref="Q345" si="286">+E345*0.51</f>
        <v>360.57</v>
      </c>
      <c r="S345" s="12">
        <f>'[2]01_2021 UPDATE'!V3076</f>
        <v>0</v>
      </c>
      <c r="T345" s="4">
        <v>271.48</v>
      </c>
      <c r="V345" s="12">
        <f>'[2]01_2021 UPDATE'!AE3076</f>
        <v>0</v>
      </c>
      <c r="W345" s="4">
        <f>E345*0.65</f>
        <v>459.55</v>
      </c>
      <c r="Y345" s="12">
        <f>'[2]01_2021 UPDATE'!AK3076</f>
        <v>0</v>
      </c>
      <c r="Z345" s="4">
        <f>E345*0.85</f>
        <v>600.94999999999993</v>
      </c>
      <c r="AB345" s="12">
        <f>'[2]01_2021 UPDATE'!AN3076</f>
        <v>0</v>
      </c>
      <c r="AC345" s="4">
        <f>E345*0.75</f>
        <v>530.25</v>
      </c>
      <c r="AE345" s="12">
        <f>'[2]01_2021 UPDATE'!AQ3076</f>
        <v>0</v>
      </c>
      <c r="AF345" s="4">
        <f>+E345*0.75</f>
        <v>530.25</v>
      </c>
      <c r="AH345" s="12">
        <f>'[2]01_2021 UPDATE'!AT3076</f>
        <v>0</v>
      </c>
      <c r="AI345" s="4">
        <f>+E345*0.75</f>
        <v>530.25</v>
      </c>
      <c r="AK345" s="12">
        <f>'[2]01_2021 UPDATE'!AW3076</f>
        <v>0</v>
      </c>
      <c r="AL345" s="4">
        <v>285.05</v>
      </c>
      <c r="AM345" s="4">
        <v>263.66000000000003</v>
      </c>
      <c r="AN345" s="4">
        <v>135.74</v>
      </c>
      <c r="AO345" s="12"/>
      <c r="AP345" s="4">
        <f>E345*0.58</f>
        <v>410.05999999999995</v>
      </c>
      <c r="AR345" s="12">
        <f>'[2]01_2021 UPDATE'!AZ3076</f>
        <v>0</v>
      </c>
      <c r="AS345" s="4">
        <f>MIN(J345,M345,P345,Q345,T345,W345,Z345,AC345,AF345,AI345,AL345,AM345, AP345)</f>
        <v>263.66000000000003</v>
      </c>
      <c r="AT345" s="4">
        <f t="shared" si="255"/>
        <v>600.94999999999993</v>
      </c>
      <c r="AU345" s="12">
        <f>'[2]01_2021 UPDATE'!BC3076</f>
        <v>0</v>
      </c>
    </row>
    <row r="346" spans="1:49" x14ac:dyDescent="0.25">
      <c r="A346" s="3"/>
      <c r="C346" t="s">
        <v>41</v>
      </c>
      <c r="D346" s="3">
        <v>95863</v>
      </c>
      <c r="E346" s="4">
        <v>345</v>
      </c>
      <c r="F346" s="44"/>
      <c r="H346" s="4">
        <f>E346*0.7</f>
        <v>241.49999999999997</v>
      </c>
      <c r="I346" s="12"/>
      <c r="K346" s="4">
        <v>107.8</v>
      </c>
      <c r="L346" s="12"/>
      <c r="N346" s="4">
        <v>119.13</v>
      </c>
      <c r="O346" s="12"/>
      <c r="R346" s="4">
        <v>119.62</v>
      </c>
      <c r="S346" s="12"/>
      <c r="U346" s="4">
        <v>127.07</v>
      </c>
      <c r="V346" s="12"/>
      <c r="X346" s="4">
        <v>119.2</v>
      </c>
      <c r="Y346" s="12"/>
      <c r="AA346" s="4">
        <v>127.07</v>
      </c>
      <c r="AB346" s="12"/>
      <c r="AD346" s="4">
        <v>124.38</v>
      </c>
      <c r="AE346" s="12"/>
      <c r="AG346" s="4">
        <v>124.38</v>
      </c>
      <c r="AH346" s="12"/>
      <c r="AJ346" s="4">
        <v>124.38</v>
      </c>
      <c r="AK346" s="12"/>
      <c r="AM346" s="4">
        <v>140.77000000000001</v>
      </c>
      <c r="AN346" s="4">
        <v>101.27</v>
      </c>
      <c r="AO346" s="12"/>
      <c r="AQ346" s="4">
        <v>151.51</v>
      </c>
      <c r="AR346" s="12"/>
      <c r="AU346" s="12"/>
      <c r="AV346" s="4">
        <f>MIN(K346:AQ346)</f>
        <v>101.27</v>
      </c>
      <c r="AW346" s="4">
        <f>MAX(K346:AQ346)</f>
        <v>151.51</v>
      </c>
    </row>
    <row r="347" spans="1:49" x14ac:dyDescent="0.25">
      <c r="A347" s="3" t="s">
        <v>39</v>
      </c>
      <c r="B347" s="1" t="s">
        <v>269</v>
      </c>
      <c r="C347" t="s">
        <v>49</v>
      </c>
      <c r="D347" s="3">
        <v>95864</v>
      </c>
      <c r="E347" s="4">
        <v>779</v>
      </c>
      <c r="F347" s="44"/>
      <c r="G347" s="4">
        <f t="shared" ref="G347" si="287">E347*0.7</f>
        <v>545.29999999999995</v>
      </c>
      <c r="I347" s="12">
        <f>'[2]01_2021 UPDATE'!K3077</f>
        <v>0</v>
      </c>
      <c r="J347" s="4">
        <f>E347*0.7</f>
        <v>545.29999999999995</v>
      </c>
      <c r="L347" s="12">
        <f>'[2]01_2021 UPDATE'!N3077</f>
        <v>0</v>
      </c>
      <c r="M347" s="4">
        <f t="shared" ref="M347" si="288">E347*0.75</f>
        <v>584.25</v>
      </c>
      <c r="O347" s="12">
        <f>'[2]01_2021 UPDATE'!S3077</f>
        <v>0</v>
      </c>
      <c r="P347" s="4">
        <f>E347*0.8</f>
        <v>623.20000000000005</v>
      </c>
      <c r="Q347" s="4">
        <f t="shared" ref="Q347" si="289">+E347*0.51</f>
        <v>397.29</v>
      </c>
      <c r="S347" s="12">
        <f>'[2]01_2021 UPDATE'!V3077</f>
        <v>0</v>
      </c>
      <c r="T347" s="4">
        <v>271.48</v>
      </c>
      <c r="V347" s="12">
        <f>'[2]01_2021 UPDATE'!AE3077</f>
        <v>0</v>
      </c>
      <c r="W347" s="4">
        <f>E347*0.65</f>
        <v>506.35</v>
      </c>
      <c r="Y347" s="12">
        <f>'[2]01_2021 UPDATE'!AK3077</f>
        <v>0</v>
      </c>
      <c r="Z347" s="4">
        <f>E347*0.85</f>
        <v>662.15</v>
      </c>
      <c r="AB347" s="12">
        <f>'[2]01_2021 UPDATE'!AN3077</f>
        <v>0</v>
      </c>
      <c r="AC347" s="4">
        <f>E347*0.75</f>
        <v>584.25</v>
      </c>
      <c r="AE347" s="12">
        <f>'[2]01_2021 UPDATE'!AQ3077</f>
        <v>0</v>
      </c>
      <c r="AF347" s="4">
        <f>+E347*0.75</f>
        <v>584.25</v>
      </c>
      <c r="AH347" s="12">
        <f>'[2]01_2021 UPDATE'!AT3077</f>
        <v>0</v>
      </c>
      <c r="AI347" s="4">
        <f>+E347*0.75</f>
        <v>584.25</v>
      </c>
      <c r="AK347" s="12">
        <f>'[2]01_2021 UPDATE'!AW3077</f>
        <v>0</v>
      </c>
      <c r="AL347" s="4">
        <v>285.05</v>
      </c>
      <c r="AM347" s="4">
        <v>263.66000000000003</v>
      </c>
      <c r="AN347" s="4">
        <v>135.74</v>
      </c>
      <c r="AO347" s="12"/>
      <c r="AP347" s="4">
        <f>E347*0.58</f>
        <v>451.82</v>
      </c>
      <c r="AR347" s="12">
        <f>'[2]01_2021 UPDATE'!AZ3077</f>
        <v>0</v>
      </c>
      <c r="AS347" s="4">
        <f>MIN(J347,M347,P347,Q347,T347,W347,Z347,AC347,AF347,AI347,AL347,AM347, AP347)</f>
        <v>263.66000000000003</v>
      </c>
      <c r="AT347" s="4">
        <f t="shared" si="255"/>
        <v>662.15</v>
      </c>
      <c r="AU347" s="12">
        <f>'[2]01_2021 UPDATE'!BC3077</f>
        <v>0</v>
      </c>
    </row>
    <row r="348" spans="1:49" x14ac:dyDescent="0.25">
      <c r="A348" s="3"/>
      <c r="C348" t="s">
        <v>41</v>
      </c>
      <c r="D348" s="3">
        <v>95864</v>
      </c>
      <c r="E348" s="4">
        <v>371</v>
      </c>
      <c r="F348" s="44"/>
      <c r="H348" s="4">
        <f>E348*0.7</f>
        <v>259.7</v>
      </c>
      <c r="I348" s="12"/>
      <c r="K348" s="4">
        <v>114.97</v>
      </c>
      <c r="L348" s="12"/>
      <c r="N348" s="4">
        <v>126.81</v>
      </c>
      <c r="O348" s="12"/>
      <c r="R348" s="4">
        <v>128.26</v>
      </c>
      <c r="S348" s="12"/>
      <c r="U348" s="4">
        <v>135.36000000000001</v>
      </c>
      <c r="V348" s="12"/>
      <c r="X348" s="4">
        <v>127.13</v>
      </c>
      <c r="Y348" s="12"/>
      <c r="AA348" s="4">
        <v>135.36000000000001</v>
      </c>
      <c r="AB348" s="12"/>
      <c r="AD348" s="4">
        <v>132.66</v>
      </c>
      <c r="AE348" s="12"/>
      <c r="AG348" s="4">
        <v>132.66</v>
      </c>
      <c r="AH348" s="12"/>
      <c r="AJ348" s="4">
        <v>132.66</v>
      </c>
      <c r="AK348" s="12"/>
      <c r="AM348" s="4">
        <v>149.37</v>
      </c>
      <c r="AN348" s="4">
        <v>107.46</v>
      </c>
      <c r="AO348" s="12"/>
      <c r="AQ348" s="4">
        <v>161.38999999999999</v>
      </c>
      <c r="AR348" s="12"/>
      <c r="AU348" s="12"/>
      <c r="AV348" s="4">
        <f>MIN(K348:AQ348)</f>
        <v>107.46</v>
      </c>
      <c r="AW348" s="4">
        <f>MAX(K348:AQ348)</f>
        <v>161.38999999999999</v>
      </c>
    </row>
    <row r="349" spans="1:49" x14ac:dyDescent="0.25">
      <c r="A349" s="3" t="s">
        <v>39</v>
      </c>
      <c r="B349" s="1" t="s">
        <v>270</v>
      </c>
      <c r="C349" t="s">
        <v>49</v>
      </c>
      <c r="D349" s="3">
        <v>95865</v>
      </c>
      <c r="E349" s="4">
        <v>444</v>
      </c>
      <c r="F349" s="44"/>
      <c r="G349" s="4">
        <f t="shared" ref="G349" si="290">E349*0.7</f>
        <v>310.79999999999995</v>
      </c>
      <c r="I349" s="12">
        <f>'[2]01_2021 UPDATE'!K3078</f>
        <v>0</v>
      </c>
      <c r="J349" s="4">
        <f>E349*0.7</f>
        <v>310.79999999999995</v>
      </c>
      <c r="L349" s="12">
        <f>'[2]01_2021 UPDATE'!N3078</f>
        <v>0</v>
      </c>
      <c r="M349" s="4">
        <f t="shared" ref="M349" si="291">E349*0.75</f>
        <v>333</v>
      </c>
      <c r="O349" s="12">
        <f>'[2]01_2021 UPDATE'!S3078</f>
        <v>0</v>
      </c>
      <c r="P349" s="4">
        <f>E349*0.8</f>
        <v>355.20000000000005</v>
      </c>
      <c r="Q349" s="4">
        <f t="shared" ref="Q349" si="292">+E349*0.51</f>
        <v>226.44</v>
      </c>
      <c r="S349" s="12">
        <f>'[2]01_2021 UPDATE'!V3078</f>
        <v>0</v>
      </c>
      <c r="T349" s="4">
        <v>280.7</v>
      </c>
      <c r="V349" s="12">
        <f>'[2]01_2021 UPDATE'!AE3078</f>
        <v>0</v>
      </c>
      <c r="W349" s="4">
        <f>E349*0.65</f>
        <v>288.60000000000002</v>
      </c>
      <c r="Y349" s="12">
        <f>'[2]01_2021 UPDATE'!AK3078</f>
        <v>0</v>
      </c>
      <c r="Z349" s="4">
        <f>E349*0.85</f>
        <v>377.4</v>
      </c>
      <c r="AB349" s="12">
        <f>'[2]01_2021 UPDATE'!AN3078</f>
        <v>0</v>
      </c>
      <c r="AC349" s="4">
        <f>E349*0.75</f>
        <v>333</v>
      </c>
      <c r="AE349" s="12">
        <f>'[2]01_2021 UPDATE'!AQ3078</f>
        <v>0</v>
      </c>
      <c r="AF349" s="4">
        <f>+E349*0.75</f>
        <v>333</v>
      </c>
      <c r="AH349" s="12">
        <f>'[2]01_2021 UPDATE'!AT3078</f>
        <v>0</v>
      </c>
      <c r="AI349" s="4">
        <f>+E349*0.75</f>
        <v>333</v>
      </c>
      <c r="AK349" s="12">
        <f>'[2]01_2021 UPDATE'!AW3078</f>
        <v>0</v>
      </c>
      <c r="AL349" s="4">
        <v>294.74</v>
      </c>
      <c r="AM349" s="4">
        <v>272.62</v>
      </c>
      <c r="AN349" s="4">
        <v>140.35</v>
      </c>
      <c r="AO349" s="12"/>
      <c r="AP349" s="4">
        <f>E349*0.58</f>
        <v>257.52</v>
      </c>
      <c r="AR349" s="12">
        <f>'[2]01_2021 UPDATE'!AZ3078</f>
        <v>0</v>
      </c>
      <c r="AS349" s="4">
        <f>MIN(J349,M349,P349,Q349,T349,W349,Z349,AC349,AF349,AI349,AL349,AM349, AP349)</f>
        <v>226.44</v>
      </c>
      <c r="AT349" s="4">
        <f t="shared" si="255"/>
        <v>377.4</v>
      </c>
      <c r="AU349" s="12">
        <f>'[2]01_2021 UPDATE'!BC3078</f>
        <v>0</v>
      </c>
    </row>
    <row r="350" spans="1:49" x14ac:dyDescent="0.25">
      <c r="A350" s="3"/>
      <c r="C350" t="s">
        <v>41</v>
      </c>
      <c r="D350" s="3">
        <v>95865</v>
      </c>
      <c r="E350" s="4">
        <v>294</v>
      </c>
      <c r="F350" s="44"/>
      <c r="H350" s="4">
        <f>E350*0.7</f>
        <v>205.79999999999998</v>
      </c>
      <c r="I350" s="12"/>
      <c r="K350" s="4">
        <v>90.72</v>
      </c>
      <c r="L350" s="12"/>
      <c r="N350" s="4">
        <v>98.96</v>
      </c>
      <c r="O350" s="12"/>
      <c r="R350" s="4">
        <v>104.88</v>
      </c>
      <c r="S350" s="12"/>
      <c r="U350" s="4">
        <v>106.09</v>
      </c>
      <c r="V350" s="12"/>
      <c r="X350" s="4">
        <v>100.32</v>
      </c>
      <c r="Y350" s="12"/>
      <c r="AA350" s="4">
        <v>106.09</v>
      </c>
      <c r="AB350" s="12"/>
      <c r="AD350" s="4">
        <v>104.68</v>
      </c>
      <c r="AE350" s="12"/>
      <c r="AG350" s="4">
        <v>104.68</v>
      </c>
      <c r="AH350" s="12"/>
      <c r="AJ350" s="4">
        <v>104.68</v>
      </c>
      <c r="AK350" s="12"/>
      <c r="AM350" s="4">
        <v>118.39</v>
      </c>
      <c r="AN350" s="4">
        <v>85.17</v>
      </c>
      <c r="AO350" s="12"/>
      <c r="AQ350" s="4">
        <v>126.49</v>
      </c>
      <c r="AR350" s="12"/>
      <c r="AU350" s="12"/>
      <c r="AV350" s="4">
        <f>MIN(K350:AQ350)</f>
        <v>85.17</v>
      </c>
      <c r="AW350" s="4">
        <f>MAX(K350:AQ350)</f>
        <v>126.49</v>
      </c>
    </row>
    <row r="351" spans="1:49" x14ac:dyDescent="0.25">
      <c r="A351" s="3" t="s">
        <v>39</v>
      </c>
      <c r="B351" s="1" t="s">
        <v>271</v>
      </c>
      <c r="C351" t="s">
        <v>49</v>
      </c>
      <c r="D351" s="3">
        <v>95866</v>
      </c>
      <c r="E351" s="4">
        <v>557</v>
      </c>
      <c r="F351" s="44"/>
      <c r="G351" s="4">
        <f t="shared" ref="G351" si="293">E351*0.7</f>
        <v>389.9</v>
      </c>
      <c r="I351" s="12">
        <f>'[2]01_2021 UPDATE'!K3079</f>
        <v>0</v>
      </c>
      <c r="J351" s="4">
        <f>E351*0.7</f>
        <v>389.9</v>
      </c>
      <c r="L351" s="12">
        <f>'[2]01_2021 UPDATE'!N3079</f>
        <v>0</v>
      </c>
      <c r="M351" s="4">
        <f t="shared" ref="M351" si="294">E351*0.75</f>
        <v>417.75</v>
      </c>
      <c r="O351" s="12">
        <f>'[2]01_2021 UPDATE'!S3079</f>
        <v>0</v>
      </c>
      <c r="P351" s="4">
        <f>E351*0.8</f>
        <v>445.6</v>
      </c>
      <c r="Q351" s="4">
        <f t="shared" ref="Q351" si="295">+E351*0.51</f>
        <v>284.07</v>
      </c>
      <c r="S351" s="12">
        <f>'[2]01_2021 UPDATE'!V3079</f>
        <v>0</v>
      </c>
      <c r="T351" s="4">
        <v>271.48</v>
      </c>
      <c r="V351" s="12">
        <f>'[2]01_2021 UPDATE'!AE3079</f>
        <v>0</v>
      </c>
      <c r="W351" s="4">
        <f>E351*0.65</f>
        <v>362.05</v>
      </c>
      <c r="Y351" s="12">
        <f>'[2]01_2021 UPDATE'!AK3079</f>
        <v>0</v>
      </c>
      <c r="Z351" s="4">
        <f>E351*0.85</f>
        <v>473.45</v>
      </c>
      <c r="AB351" s="12">
        <f>'[2]01_2021 UPDATE'!AN3079</f>
        <v>0</v>
      </c>
      <c r="AC351" s="4">
        <f>E351*0.75</f>
        <v>417.75</v>
      </c>
      <c r="AE351" s="12">
        <f>'[2]01_2021 UPDATE'!AQ3079</f>
        <v>0</v>
      </c>
      <c r="AF351" s="4">
        <f>+E351*0.75</f>
        <v>417.75</v>
      </c>
      <c r="AH351" s="12">
        <f>'[2]01_2021 UPDATE'!AT3079</f>
        <v>0</v>
      </c>
      <c r="AI351" s="4">
        <f>+E351*0.75</f>
        <v>417.75</v>
      </c>
      <c r="AK351" s="12">
        <f>'[2]01_2021 UPDATE'!AW3079</f>
        <v>0</v>
      </c>
      <c r="AL351" s="4">
        <v>285.05</v>
      </c>
      <c r="AM351" s="4">
        <v>263.66000000000003</v>
      </c>
      <c r="AN351" s="4">
        <v>135.74</v>
      </c>
      <c r="AO351" s="12"/>
      <c r="AP351" s="4">
        <f>E351*0.58</f>
        <v>323.06</v>
      </c>
      <c r="AR351" s="12">
        <f>'[2]01_2021 UPDATE'!AZ3079</f>
        <v>0</v>
      </c>
      <c r="AS351" s="4">
        <f>MIN(J351,M351,P351,Q351,T351,W351,Z351,AC351,AF351,AI351,AL351,AM351, AP351)</f>
        <v>263.66000000000003</v>
      </c>
      <c r="AT351" s="4">
        <f t="shared" si="255"/>
        <v>473.45</v>
      </c>
      <c r="AU351" s="12">
        <f>'[2]01_2021 UPDATE'!BC3079</f>
        <v>0</v>
      </c>
    </row>
    <row r="352" spans="1:49" x14ac:dyDescent="0.25">
      <c r="A352" s="3"/>
      <c r="C352" t="s">
        <v>41</v>
      </c>
      <c r="D352" s="3">
        <v>95866</v>
      </c>
      <c r="E352" s="4">
        <v>232</v>
      </c>
      <c r="F352" s="44"/>
      <c r="H352" s="4">
        <f>E352*0.7</f>
        <v>162.39999999999998</v>
      </c>
      <c r="I352" s="12"/>
      <c r="K352" s="4">
        <v>72.27</v>
      </c>
      <c r="L352" s="12"/>
      <c r="N352" s="4">
        <v>77.13</v>
      </c>
      <c r="O352" s="12"/>
      <c r="R352" s="4">
        <v>81.41</v>
      </c>
      <c r="S352" s="12"/>
      <c r="U352" s="4">
        <v>81.400000000000006</v>
      </c>
      <c r="V352" s="12"/>
      <c r="X352" s="4">
        <v>79.91</v>
      </c>
      <c r="Y352" s="12"/>
      <c r="AA352" s="4">
        <v>81.400000000000006</v>
      </c>
      <c r="AB352" s="12"/>
      <c r="AD352" s="4">
        <v>83.38</v>
      </c>
      <c r="AE352" s="12"/>
      <c r="AG352" s="4">
        <v>83.38</v>
      </c>
      <c r="AH352" s="12"/>
      <c r="AJ352" s="4">
        <v>83.38</v>
      </c>
      <c r="AK352" s="12"/>
      <c r="AM352" s="4">
        <v>94.83</v>
      </c>
      <c r="AN352" s="4">
        <v>68.22</v>
      </c>
      <c r="AO352" s="12"/>
      <c r="AQ352" s="4">
        <v>97.05</v>
      </c>
      <c r="AR352" s="12"/>
      <c r="AU352" s="12"/>
      <c r="AV352" s="4">
        <f>MIN(K352:AQ352)</f>
        <v>68.22</v>
      </c>
      <c r="AW352" s="4">
        <f>MAX(K352:AQ352)</f>
        <v>97.05</v>
      </c>
    </row>
    <row r="353" spans="1:49" x14ac:dyDescent="0.25">
      <c r="A353" s="3" t="s">
        <v>39</v>
      </c>
      <c r="B353" s="1" t="s">
        <v>272</v>
      </c>
      <c r="C353" t="s">
        <v>49</v>
      </c>
      <c r="D353" s="3">
        <v>95867</v>
      </c>
      <c r="E353" s="4">
        <v>890</v>
      </c>
      <c r="F353" s="44"/>
      <c r="G353" s="4">
        <f t="shared" ref="G353" si="296">E353*0.7</f>
        <v>623</v>
      </c>
      <c r="I353" s="12">
        <f>'[2]01_2021 UPDATE'!K3080</f>
        <v>0</v>
      </c>
      <c r="J353" s="4">
        <f>E353*0.7</f>
        <v>623</v>
      </c>
      <c r="L353" s="12">
        <f>'[2]01_2021 UPDATE'!N3080</f>
        <v>0</v>
      </c>
      <c r="M353" s="4">
        <f t="shared" ref="M353" si="297">E353*0.75</f>
        <v>667.5</v>
      </c>
      <c r="O353" s="12">
        <f>'[2]01_2021 UPDATE'!S3080</f>
        <v>0</v>
      </c>
      <c r="P353" s="4">
        <f>E353*0.8</f>
        <v>712</v>
      </c>
      <c r="Q353" s="4">
        <f t="shared" ref="Q353" si="298">+E353*0.51</f>
        <v>453.90000000000003</v>
      </c>
      <c r="S353" s="12">
        <f>'[2]01_2021 UPDATE'!V3080</f>
        <v>0</v>
      </c>
      <c r="T353" s="4">
        <v>455.54</v>
      </c>
      <c r="V353" s="12">
        <f>'[2]01_2021 UPDATE'!AE3080</f>
        <v>0</v>
      </c>
      <c r="W353" s="4">
        <f>E353*0.65</f>
        <v>578.5</v>
      </c>
      <c r="Y353" s="12">
        <f>'[2]01_2021 UPDATE'!AK3080</f>
        <v>0</v>
      </c>
      <c r="Z353" s="4">
        <f>E353*0.85</f>
        <v>756.5</v>
      </c>
      <c r="AB353" s="12">
        <f>'[2]01_2021 UPDATE'!AN3080</f>
        <v>0</v>
      </c>
      <c r="AC353" s="4">
        <f>E353*0.75</f>
        <v>667.5</v>
      </c>
      <c r="AE353" s="12">
        <f>'[2]01_2021 UPDATE'!AQ3080</f>
        <v>0</v>
      </c>
      <c r="AF353" s="4">
        <f>+E353*0.75</f>
        <v>667.5</v>
      </c>
      <c r="AH353" s="12">
        <f>'[2]01_2021 UPDATE'!AT3080</f>
        <v>0</v>
      </c>
      <c r="AI353" s="4">
        <f>+E353*0.75</f>
        <v>667.5</v>
      </c>
      <c r="AK353" s="12">
        <f>'[2]01_2021 UPDATE'!AW3080</f>
        <v>0</v>
      </c>
      <c r="AL353" s="4">
        <v>478.32</v>
      </c>
      <c r="AM353" s="4">
        <v>442.42</v>
      </c>
      <c r="AN353" s="4">
        <v>227.77</v>
      </c>
      <c r="AO353" s="12"/>
      <c r="AP353" s="4">
        <f>E353*0.58</f>
        <v>516.19999999999993</v>
      </c>
      <c r="AR353" s="12">
        <f>'[2]01_2021 UPDATE'!AZ3080</f>
        <v>0</v>
      </c>
      <c r="AS353" s="4">
        <f>MIN(J353,M353,P353,Q353,T353,W353,Z353,AC353,AF353,AI353,AL353,AM353, AP353)</f>
        <v>442.42</v>
      </c>
      <c r="AT353" s="4">
        <f t="shared" si="255"/>
        <v>756.5</v>
      </c>
      <c r="AU353" s="12">
        <f>'[2]01_2021 UPDATE'!BC3080</f>
        <v>0</v>
      </c>
    </row>
    <row r="354" spans="1:49" x14ac:dyDescent="0.25">
      <c r="A354" s="3"/>
      <c r="C354" t="s">
        <v>41</v>
      </c>
      <c r="D354" s="3">
        <v>95867</v>
      </c>
      <c r="E354" s="4">
        <v>144</v>
      </c>
      <c r="F354" s="44"/>
      <c r="H354" s="4">
        <f>E354*0.7</f>
        <v>100.8</v>
      </c>
      <c r="I354" s="12"/>
      <c r="K354" s="4">
        <v>46.08</v>
      </c>
      <c r="L354" s="12"/>
      <c r="N354" s="4">
        <v>50.22</v>
      </c>
      <c r="O354" s="12"/>
      <c r="R354" s="4">
        <v>50.78</v>
      </c>
      <c r="S354" s="12"/>
      <c r="U354" s="4">
        <v>53.39</v>
      </c>
      <c r="V354" s="12"/>
      <c r="X354" s="4">
        <v>50.96</v>
      </c>
      <c r="Y354" s="12"/>
      <c r="AA354" s="4">
        <v>53.39</v>
      </c>
      <c r="AB354" s="12"/>
      <c r="AD354" s="4">
        <v>53.17</v>
      </c>
      <c r="AE354" s="12"/>
      <c r="AG354" s="4">
        <v>53.17</v>
      </c>
      <c r="AH354" s="12"/>
      <c r="AJ354" s="4">
        <v>53.17</v>
      </c>
      <c r="AK354" s="12"/>
      <c r="AM354" s="4">
        <v>58.51</v>
      </c>
      <c r="AN354" s="4">
        <v>42.09</v>
      </c>
      <c r="AO354" s="12"/>
      <c r="AQ354" s="4">
        <v>63.66</v>
      </c>
      <c r="AR354" s="12"/>
      <c r="AU354" s="12"/>
      <c r="AV354" s="4">
        <f>MIN(K354:AQ354)</f>
        <v>42.09</v>
      </c>
      <c r="AW354" s="4">
        <f>MAX(K354:AQ354)</f>
        <v>63.66</v>
      </c>
    </row>
    <row r="355" spans="1:49" x14ac:dyDescent="0.25">
      <c r="A355" s="3" t="s">
        <v>39</v>
      </c>
      <c r="B355" s="1" t="s">
        <v>273</v>
      </c>
      <c r="C355" t="s">
        <v>49</v>
      </c>
      <c r="D355" s="3">
        <v>95868</v>
      </c>
      <c r="E355" s="4">
        <v>929</v>
      </c>
      <c r="F355" s="44"/>
      <c r="G355" s="4">
        <f t="shared" ref="G355" si="299">E355*0.7</f>
        <v>650.29999999999995</v>
      </c>
      <c r="I355" s="12">
        <f>'[2]01_2021 UPDATE'!K3081</f>
        <v>0</v>
      </c>
      <c r="J355" s="4">
        <f>E355*0.7</f>
        <v>650.29999999999995</v>
      </c>
      <c r="L355" s="12">
        <f>'[2]01_2021 UPDATE'!N3081</f>
        <v>0</v>
      </c>
      <c r="M355" s="4">
        <f t="shared" ref="M355" si="300">E355*0.75</f>
        <v>696.75</v>
      </c>
      <c r="O355" s="12">
        <f>'[2]01_2021 UPDATE'!S3081</f>
        <v>0</v>
      </c>
      <c r="P355" s="4">
        <f>E355*0.8</f>
        <v>743.2</v>
      </c>
      <c r="Q355" s="4">
        <f t="shared" ref="Q355" si="301">+E355*0.51</f>
        <v>473.79</v>
      </c>
      <c r="S355" s="12">
        <f>'[2]01_2021 UPDATE'!V3081</f>
        <v>0</v>
      </c>
      <c r="T355" s="4">
        <v>454.54</v>
      </c>
      <c r="V355" s="12">
        <f>'[2]01_2021 UPDATE'!AE3081</f>
        <v>0</v>
      </c>
      <c r="W355" s="4">
        <f>E355*0.65</f>
        <v>603.85</v>
      </c>
      <c r="Y355" s="12">
        <f>'[2]01_2021 UPDATE'!AK3081</f>
        <v>0</v>
      </c>
      <c r="Z355" s="4">
        <f>E355*0.85</f>
        <v>789.65</v>
      </c>
      <c r="AB355" s="12">
        <f>'[2]01_2021 UPDATE'!AN3081</f>
        <v>0</v>
      </c>
      <c r="AC355" s="4">
        <f>E355*0.75</f>
        <v>696.75</v>
      </c>
      <c r="AE355" s="12">
        <f>'[2]01_2021 UPDATE'!AQ3081</f>
        <v>0</v>
      </c>
      <c r="AF355" s="4">
        <f>+E355*0.75</f>
        <v>696.75</v>
      </c>
      <c r="AH355" s="12">
        <f>'[2]01_2021 UPDATE'!AT3081</f>
        <v>0</v>
      </c>
      <c r="AI355" s="4">
        <f>+E355*0.75</f>
        <v>696.75</v>
      </c>
      <c r="AK355" s="12">
        <f>'[2]01_2021 UPDATE'!AW3081</f>
        <v>0</v>
      </c>
      <c r="AL355" s="4">
        <v>478.32</v>
      </c>
      <c r="AM355" s="4">
        <v>442.42</v>
      </c>
      <c r="AN355" s="4">
        <v>227.77</v>
      </c>
      <c r="AO355" s="12"/>
      <c r="AP355" s="4">
        <f>E355*0.58</f>
        <v>538.81999999999994</v>
      </c>
      <c r="AR355" s="12">
        <f>'[2]01_2021 UPDATE'!AZ3081</f>
        <v>0</v>
      </c>
      <c r="AS355" s="4">
        <f>MIN(J355,M355,P355,Q355,T355,W355,Z355,AC355,AF355,AI355,AL355,AM355, AP355)</f>
        <v>442.42</v>
      </c>
      <c r="AT355" s="4">
        <f t="shared" si="255"/>
        <v>789.65</v>
      </c>
      <c r="AU355" s="12">
        <f>'[2]01_2021 UPDATE'!BC3081</f>
        <v>0</v>
      </c>
    </row>
    <row r="356" spans="1:49" x14ac:dyDescent="0.25">
      <c r="A356" s="3"/>
      <c r="C356" t="s">
        <v>41</v>
      </c>
      <c r="D356" s="3">
        <v>95868</v>
      </c>
      <c r="E356" s="4">
        <v>216</v>
      </c>
      <c r="F356" s="44"/>
      <c r="H356" s="4">
        <f>E356*0.7</f>
        <v>151.19999999999999</v>
      </c>
      <c r="I356" s="12"/>
      <c r="K356" s="4">
        <v>68.09</v>
      </c>
      <c r="L356" s="12"/>
      <c r="N356" s="4">
        <v>74.7</v>
      </c>
      <c r="O356" s="12"/>
      <c r="R356" s="4">
        <v>75.819999999999993</v>
      </c>
      <c r="S356" s="12"/>
      <c r="U356" s="4">
        <v>80.19</v>
      </c>
      <c r="V356" s="12"/>
      <c r="X356" s="4">
        <v>75.290000000000006</v>
      </c>
      <c r="Y356" s="12"/>
      <c r="AA356" s="4">
        <v>80.19</v>
      </c>
      <c r="AB356" s="12"/>
      <c r="AD356" s="4">
        <v>78.56</v>
      </c>
      <c r="AE356" s="12"/>
      <c r="AG356" s="4">
        <v>78.56</v>
      </c>
      <c r="AH356" s="12"/>
      <c r="AJ356" s="4">
        <v>78.56</v>
      </c>
      <c r="AK356" s="12"/>
      <c r="AM356" s="4">
        <v>87.95</v>
      </c>
      <c r="AN356" s="4">
        <v>63.27</v>
      </c>
      <c r="AO356" s="12"/>
      <c r="AQ356" s="4">
        <v>95.61</v>
      </c>
      <c r="AR356" s="12"/>
      <c r="AU356" s="12"/>
      <c r="AV356" s="4">
        <f>MIN(K356:AQ356)</f>
        <v>63.27</v>
      </c>
      <c r="AW356" s="4">
        <f>MAX(K356:AQ356)</f>
        <v>95.61</v>
      </c>
    </row>
    <row r="357" spans="1:49" x14ac:dyDescent="0.25">
      <c r="A357" s="3" t="s">
        <v>39</v>
      </c>
      <c r="B357" s="1" t="s">
        <v>274</v>
      </c>
      <c r="C357" t="s">
        <v>49</v>
      </c>
      <c r="D357" s="3">
        <v>95869</v>
      </c>
      <c r="E357" s="4">
        <v>489</v>
      </c>
      <c r="F357" s="44"/>
      <c r="G357" s="4">
        <f t="shared" ref="G357" si="302">E357*0.7</f>
        <v>342.29999999999995</v>
      </c>
      <c r="I357" s="12">
        <f>'[2]01_2021 UPDATE'!K3082</f>
        <v>0</v>
      </c>
      <c r="J357" s="4">
        <f>E357*0.7</f>
        <v>342.29999999999995</v>
      </c>
      <c r="L357" s="12">
        <f>'[2]01_2021 UPDATE'!N3082</f>
        <v>0</v>
      </c>
      <c r="M357" s="4">
        <f t="shared" ref="M357" si="303">E357*0.75</f>
        <v>366.75</v>
      </c>
      <c r="O357" s="12">
        <f>'[2]01_2021 UPDATE'!S3082</f>
        <v>0</v>
      </c>
      <c r="P357" s="4">
        <f>E357*0.8</f>
        <v>391.20000000000005</v>
      </c>
      <c r="Q357" s="4">
        <f t="shared" ref="Q357" si="304">+E357*0.51</f>
        <v>249.39000000000001</v>
      </c>
      <c r="S357" s="12">
        <f>'[2]01_2021 UPDATE'!V3082</f>
        <v>0</v>
      </c>
      <c r="T357" s="4">
        <v>455.54</v>
      </c>
      <c r="V357" s="12">
        <f>'[2]01_2021 UPDATE'!AE3082</f>
        <v>0</v>
      </c>
      <c r="W357" s="4">
        <f>E357*0.65</f>
        <v>317.85000000000002</v>
      </c>
      <c r="Y357" s="12">
        <f>'[2]01_2021 UPDATE'!AK3082</f>
        <v>0</v>
      </c>
      <c r="Z357" s="4">
        <f>E357*0.85</f>
        <v>415.65</v>
      </c>
      <c r="AB357" s="12">
        <f>'[2]01_2021 UPDATE'!AN3082</f>
        <v>0</v>
      </c>
      <c r="AC357" s="4">
        <f>E357*0.75</f>
        <v>366.75</v>
      </c>
      <c r="AE357" s="12">
        <f>'[2]01_2021 UPDATE'!AQ3082</f>
        <v>0</v>
      </c>
      <c r="AF357" s="4">
        <f>+E357*0.75</f>
        <v>366.75</v>
      </c>
      <c r="AH357" s="12">
        <f>'[2]01_2021 UPDATE'!AT3082</f>
        <v>0</v>
      </c>
      <c r="AI357" s="4">
        <f>+E357*0.75</f>
        <v>366.75</v>
      </c>
      <c r="AK357" s="12">
        <f>'[2]01_2021 UPDATE'!AW3082</f>
        <v>0</v>
      </c>
      <c r="AL357" s="4">
        <v>478.32</v>
      </c>
      <c r="AM357" s="4">
        <v>442.42</v>
      </c>
      <c r="AN357" s="4">
        <v>227.77</v>
      </c>
      <c r="AO357" s="12"/>
      <c r="AP357" s="4">
        <f>E357*0.58</f>
        <v>283.62</v>
      </c>
      <c r="AR357" s="12">
        <f>'[2]01_2021 UPDATE'!AZ3082</f>
        <v>0</v>
      </c>
      <c r="AS357" s="4">
        <f>MIN(J357,M357,P357,Q357,T357,W357,Z357,AC357,AF357,AI357,AL357,AM357, AP357)</f>
        <v>249.39000000000001</v>
      </c>
      <c r="AT357" s="4">
        <f t="shared" si="255"/>
        <v>478.32</v>
      </c>
      <c r="AU357" s="12">
        <f>'[2]01_2021 UPDATE'!BC3082</f>
        <v>0</v>
      </c>
    </row>
    <row r="358" spans="1:49" x14ac:dyDescent="0.25">
      <c r="A358" s="3"/>
      <c r="C358" t="s">
        <v>41</v>
      </c>
      <c r="D358" s="3">
        <v>95869</v>
      </c>
      <c r="E358" s="4">
        <v>67</v>
      </c>
      <c r="F358" s="44"/>
      <c r="H358" s="4">
        <f>E358*0.7</f>
        <v>46.9</v>
      </c>
      <c r="I358" s="12"/>
      <c r="K358" s="4">
        <v>21.55</v>
      </c>
      <c r="L358" s="12"/>
      <c r="N358" s="4">
        <v>23.88</v>
      </c>
      <c r="O358" s="12"/>
      <c r="R358" s="4">
        <v>23.82</v>
      </c>
      <c r="S358" s="12"/>
      <c r="U358" s="4">
        <v>25.38</v>
      </c>
      <c r="V358" s="12"/>
      <c r="X358" s="4">
        <v>23.82</v>
      </c>
      <c r="Y358" s="12"/>
      <c r="AA358" s="4">
        <v>25.38</v>
      </c>
      <c r="AB358" s="12"/>
      <c r="AD358" s="4">
        <v>24.68</v>
      </c>
      <c r="AE358" s="12"/>
      <c r="AG358" s="4">
        <v>24.68</v>
      </c>
      <c r="AH358" s="12"/>
      <c r="AJ358" s="4">
        <v>24.68</v>
      </c>
      <c r="AK358" s="12"/>
      <c r="AM358" s="4">
        <v>28.01</v>
      </c>
      <c r="AN358" s="4">
        <v>20.149999999999999</v>
      </c>
      <c r="AO358" s="12"/>
      <c r="AQ358" s="4">
        <v>30.27</v>
      </c>
      <c r="AR358" s="12"/>
      <c r="AU358" s="12"/>
      <c r="AV358" s="4">
        <f>MIN(K358:AQ358)</f>
        <v>20.149999999999999</v>
      </c>
      <c r="AW358" s="4">
        <f>MAX(K358:AQ358)</f>
        <v>30.27</v>
      </c>
    </row>
    <row r="359" spans="1:49" x14ac:dyDescent="0.25">
      <c r="A359" s="3" t="s">
        <v>39</v>
      </c>
      <c r="B359" s="1" t="s">
        <v>275</v>
      </c>
      <c r="C359" t="s">
        <v>49</v>
      </c>
      <c r="D359" s="3">
        <v>95870</v>
      </c>
      <c r="E359" s="4">
        <v>428</v>
      </c>
      <c r="F359" s="44"/>
      <c r="G359" s="4">
        <f t="shared" ref="G359" si="305">E359*0.7</f>
        <v>299.59999999999997</v>
      </c>
      <c r="I359" s="12">
        <f>'[2]01_2021 UPDATE'!K3083</f>
        <v>0</v>
      </c>
      <c r="J359" s="4">
        <f>E359*0.7</f>
        <v>299.59999999999997</v>
      </c>
      <c r="L359" s="12">
        <f>'[2]01_2021 UPDATE'!N3083</f>
        <v>0</v>
      </c>
      <c r="M359" s="4">
        <f t="shared" ref="M359" si="306">E359*0.75</f>
        <v>321</v>
      </c>
      <c r="O359" s="12">
        <f>'[2]01_2021 UPDATE'!S3083</f>
        <v>0</v>
      </c>
      <c r="P359" s="4">
        <f>E359*0.8</f>
        <v>342.40000000000003</v>
      </c>
      <c r="Q359" s="4">
        <f t="shared" ref="Q359" si="307">+E359*0.51</f>
        <v>218.28</v>
      </c>
      <c r="S359" s="12">
        <f>'[2]01_2021 UPDATE'!V3083</f>
        <v>0</v>
      </c>
      <c r="T359" s="4">
        <v>280.7</v>
      </c>
      <c r="V359" s="12">
        <f>'[2]01_2021 UPDATE'!AE3083</f>
        <v>0</v>
      </c>
      <c r="W359" s="4">
        <f>E359*0.65</f>
        <v>278.2</v>
      </c>
      <c r="Y359" s="12">
        <f>'[2]01_2021 UPDATE'!AK3083</f>
        <v>0</v>
      </c>
      <c r="Z359" s="4">
        <f>E359*0.85</f>
        <v>363.8</v>
      </c>
      <c r="AB359" s="12">
        <f>'[2]01_2021 UPDATE'!AN3083</f>
        <v>0</v>
      </c>
      <c r="AC359" s="4">
        <f>E359*0.75</f>
        <v>321</v>
      </c>
      <c r="AE359" s="12">
        <f>'[2]01_2021 UPDATE'!AQ3083</f>
        <v>0</v>
      </c>
      <c r="AF359" s="4">
        <f>+E359*0.75</f>
        <v>321</v>
      </c>
      <c r="AH359" s="12">
        <f>'[2]01_2021 UPDATE'!AT3083</f>
        <v>0</v>
      </c>
      <c r="AI359" s="4">
        <f>+E359*0.75</f>
        <v>321</v>
      </c>
      <c r="AK359" s="12">
        <f>'[2]01_2021 UPDATE'!AW3083</f>
        <v>0</v>
      </c>
      <c r="AL359" s="4">
        <v>294.74</v>
      </c>
      <c r="AM359" s="4">
        <v>272.62</v>
      </c>
      <c r="AN359" s="4">
        <v>140.35</v>
      </c>
      <c r="AO359" s="12"/>
      <c r="AP359" s="4">
        <f>E359*0.58</f>
        <v>248.23999999999998</v>
      </c>
      <c r="AR359" s="12">
        <f>'[2]01_2021 UPDATE'!AZ3083</f>
        <v>0</v>
      </c>
      <c r="AS359" s="4">
        <f>MIN(J359,M359,P359,Q359,T359,W359,Z359,AC359,AF359,AI359,AL359,AM359, AP359)</f>
        <v>218.28</v>
      </c>
      <c r="AT359" s="4">
        <f t="shared" si="255"/>
        <v>363.8</v>
      </c>
      <c r="AU359" s="12">
        <f>'[2]01_2021 UPDATE'!BC3083</f>
        <v>0</v>
      </c>
    </row>
    <row r="360" spans="1:49" x14ac:dyDescent="0.25">
      <c r="A360" s="3"/>
      <c r="C360" t="s">
        <v>41</v>
      </c>
      <c r="D360" s="3">
        <v>95870</v>
      </c>
      <c r="E360" s="4">
        <v>67</v>
      </c>
      <c r="F360" s="44"/>
      <c r="H360" s="4">
        <f>E360*0.7</f>
        <v>46.9</v>
      </c>
      <c r="I360" s="12"/>
      <c r="K360" s="4">
        <v>21.55</v>
      </c>
      <c r="L360" s="12"/>
      <c r="N360" s="4">
        <v>23.45</v>
      </c>
      <c r="O360" s="12"/>
      <c r="R360" s="4">
        <v>23.82</v>
      </c>
      <c r="S360" s="12"/>
      <c r="U360" s="4">
        <v>25.38</v>
      </c>
      <c r="V360" s="12"/>
      <c r="X360" s="4">
        <v>23.82</v>
      </c>
      <c r="Y360" s="12"/>
      <c r="AA360" s="4">
        <v>25.38</v>
      </c>
      <c r="AB360" s="12"/>
      <c r="AD360" s="4">
        <v>24.86</v>
      </c>
      <c r="AE360" s="12"/>
      <c r="AG360" s="4">
        <v>24.86</v>
      </c>
      <c r="AH360" s="12"/>
      <c r="AJ360" s="4">
        <v>24.86</v>
      </c>
      <c r="AK360" s="12"/>
      <c r="AM360" s="4">
        <v>28.01</v>
      </c>
      <c r="AN360" s="4">
        <v>20.149999999999999</v>
      </c>
      <c r="AO360" s="12"/>
      <c r="AQ360" s="4">
        <v>30.27</v>
      </c>
      <c r="AR360" s="12"/>
      <c r="AU360" s="12"/>
      <c r="AV360" s="4">
        <f>MIN(K360:AQ360)</f>
        <v>20.149999999999999</v>
      </c>
      <c r="AW360" s="4">
        <f>MAX(K360:AQ360)</f>
        <v>30.27</v>
      </c>
    </row>
    <row r="361" spans="1:49" x14ac:dyDescent="0.25">
      <c r="A361" s="3" t="s">
        <v>39</v>
      </c>
      <c r="B361" s="1" t="s">
        <v>276</v>
      </c>
      <c r="C361" t="s">
        <v>49</v>
      </c>
      <c r="D361" s="3">
        <v>95872</v>
      </c>
      <c r="E361" s="4">
        <v>512</v>
      </c>
      <c r="F361" s="44"/>
      <c r="G361" s="4">
        <f t="shared" ref="G361" si="308">E361*0.7</f>
        <v>358.4</v>
      </c>
      <c r="I361" s="12">
        <f>'[2]01_2021 UPDATE'!K3084</f>
        <v>0</v>
      </c>
      <c r="J361" s="4">
        <f>E361*0.7</f>
        <v>358.4</v>
      </c>
      <c r="L361" s="12">
        <f>'[2]01_2021 UPDATE'!N3084</f>
        <v>0</v>
      </c>
      <c r="M361" s="4">
        <f t="shared" ref="M361" si="309">E361*0.75</f>
        <v>384</v>
      </c>
      <c r="O361" s="12">
        <f>'[2]01_2021 UPDATE'!S3084</f>
        <v>0</v>
      </c>
      <c r="P361" s="4">
        <f>E361*0.8</f>
        <v>409.6</v>
      </c>
      <c r="Q361" s="4">
        <f t="shared" ref="Q361" si="310">+E361*0.51</f>
        <v>261.12</v>
      </c>
      <c r="S361" s="12">
        <f>'[2]01_2021 UPDATE'!V3084</f>
        <v>0</v>
      </c>
      <c r="T361" s="4">
        <v>455.54</v>
      </c>
      <c r="V361" s="12">
        <f>'[2]01_2021 UPDATE'!AE3084</f>
        <v>0</v>
      </c>
      <c r="W361" s="4">
        <f>E361*0.65</f>
        <v>332.8</v>
      </c>
      <c r="Y361" s="12">
        <f>'[2]01_2021 UPDATE'!AK3084</f>
        <v>0</v>
      </c>
      <c r="Z361" s="4">
        <f>E361*0.85</f>
        <v>435.2</v>
      </c>
      <c r="AB361" s="12">
        <f>'[2]01_2021 UPDATE'!AN3084</f>
        <v>0</v>
      </c>
      <c r="AC361" s="4">
        <f>E361*0.75</f>
        <v>384</v>
      </c>
      <c r="AE361" s="12">
        <f>'[2]01_2021 UPDATE'!AQ3084</f>
        <v>0</v>
      </c>
      <c r="AF361" s="4">
        <f>+E361*0.75</f>
        <v>384</v>
      </c>
      <c r="AH361" s="12">
        <f>'[2]01_2021 UPDATE'!AT3084</f>
        <v>0</v>
      </c>
      <c r="AI361" s="4">
        <f>+E361*0.75</f>
        <v>384</v>
      </c>
      <c r="AK361" s="12">
        <f>'[2]01_2021 UPDATE'!AW3084</f>
        <v>0</v>
      </c>
      <c r="AL361" s="4">
        <v>478.32</v>
      </c>
      <c r="AM361" s="4">
        <v>442.42</v>
      </c>
      <c r="AN361" s="4">
        <v>227.77</v>
      </c>
      <c r="AO361" s="12"/>
      <c r="AP361" s="4">
        <f>E361*0.58</f>
        <v>296.95999999999998</v>
      </c>
      <c r="AR361" s="12">
        <f>'[2]01_2021 UPDATE'!AZ3084</f>
        <v>0</v>
      </c>
      <c r="AS361" s="4">
        <f>MIN(J361,M361,P361,Q361,T361,W361,Z361,AC361,AF361,AI361,AL361,AM361, AP361)</f>
        <v>261.12</v>
      </c>
      <c r="AT361" s="4">
        <f t="shared" si="255"/>
        <v>478.32</v>
      </c>
      <c r="AU361" s="12">
        <f>'[2]01_2021 UPDATE'!BC3084</f>
        <v>0</v>
      </c>
    </row>
    <row r="362" spans="1:49" x14ac:dyDescent="0.25">
      <c r="A362" s="3"/>
      <c r="C362" t="s">
        <v>41</v>
      </c>
      <c r="D362" s="3">
        <v>95872</v>
      </c>
      <c r="E362" s="4">
        <v>536</v>
      </c>
      <c r="F362" s="44"/>
      <c r="H362" s="4">
        <f>E362*0.7</f>
        <v>375.2</v>
      </c>
      <c r="I362" s="12"/>
      <c r="K362" s="4">
        <v>164.47</v>
      </c>
      <c r="L362" s="12"/>
      <c r="N362" s="4">
        <v>180.39</v>
      </c>
      <c r="O362" s="12"/>
      <c r="R362" s="4">
        <v>95.71</v>
      </c>
      <c r="S362" s="12"/>
      <c r="U362" s="4">
        <v>190.7</v>
      </c>
      <c r="V362" s="12"/>
      <c r="X362" s="4">
        <v>181.86</v>
      </c>
      <c r="Y362" s="12"/>
      <c r="AA362" s="4">
        <v>190.7</v>
      </c>
      <c r="AB362" s="12"/>
      <c r="AD362" s="4">
        <v>189.77</v>
      </c>
      <c r="AE362" s="12"/>
      <c r="AG362" s="4">
        <v>189.77</v>
      </c>
      <c r="AH362" s="12"/>
      <c r="AJ362" s="4">
        <v>189.77</v>
      </c>
      <c r="AK362" s="12"/>
      <c r="AM362" s="4">
        <v>217.98</v>
      </c>
      <c r="AN362" s="4">
        <v>156.82</v>
      </c>
      <c r="AO362" s="12"/>
      <c r="AQ362" s="4">
        <v>227.37</v>
      </c>
      <c r="AR362" s="12"/>
      <c r="AU362" s="12"/>
      <c r="AV362" s="4">
        <f>MIN(K362:AQ362)</f>
        <v>95.71</v>
      </c>
      <c r="AW362" s="4">
        <f>MAX(K362:AQ362)</f>
        <v>227.37</v>
      </c>
    </row>
    <row r="363" spans="1:49" x14ac:dyDescent="0.25">
      <c r="A363" s="3" t="s">
        <v>39</v>
      </c>
      <c r="B363" s="1" t="s">
        <v>277</v>
      </c>
      <c r="C363" t="s">
        <v>49</v>
      </c>
      <c r="D363" s="3">
        <v>95885</v>
      </c>
      <c r="E363" s="4">
        <v>373</v>
      </c>
      <c r="F363" s="44"/>
      <c r="G363" s="4">
        <f t="shared" ref="G363" si="311">E363*0.7</f>
        <v>261.09999999999997</v>
      </c>
      <c r="I363" s="12">
        <f>'[2]01_2021 UPDATE'!K3085</f>
        <v>0</v>
      </c>
      <c r="J363" s="4">
        <f>E363*0.7</f>
        <v>261.09999999999997</v>
      </c>
      <c r="L363" s="12">
        <f>'[2]01_2021 UPDATE'!N3085</f>
        <v>0</v>
      </c>
      <c r="M363" s="4">
        <f t="shared" ref="M363" si="312">E363*0.75</f>
        <v>279.75</v>
      </c>
      <c r="O363" s="12">
        <f>'[2]01_2021 UPDATE'!S3085</f>
        <v>0</v>
      </c>
      <c r="P363" s="4">
        <f>E363*0.8</f>
        <v>298.40000000000003</v>
      </c>
      <c r="Q363" s="4">
        <f t="shared" ref="Q363" si="313">+E363*0.51</f>
        <v>190.23</v>
      </c>
      <c r="S363" s="12">
        <f>'[2]01_2021 UPDATE'!V3085</f>
        <v>0</v>
      </c>
      <c r="T363" s="4">
        <v>271.48</v>
      </c>
      <c r="V363" s="12">
        <f>'[2]01_2021 UPDATE'!AE3085</f>
        <v>0</v>
      </c>
      <c r="W363" s="4">
        <f>E363*0.65</f>
        <v>242.45000000000002</v>
      </c>
      <c r="Y363" s="12">
        <f>'[2]01_2021 UPDATE'!AK3085</f>
        <v>0</v>
      </c>
      <c r="Z363" s="4">
        <f>E363*0.85</f>
        <v>317.05</v>
      </c>
      <c r="AB363" s="12">
        <f>'[2]01_2021 UPDATE'!AN3085</f>
        <v>0</v>
      </c>
      <c r="AC363" s="4">
        <f>E363*0.75</f>
        <v>279.75</v>
      </c>
      <c r="AE363" s="12">
        <f>'[2]01_2021 UPDATE'!AQ3085</f>
        <v>0</v>
      </c>
      <c r="AF363" s="4">
        <f>+E363*0.75</f>
        <v>279.75</v>
      </c>
      <c r="AH363" s="12">
        <f>'[2]01_2021 UPDATE'!AT3085</f>
        <v>0</v>
      </c>
      <c r="AI363" s="4">
        <f>+E363*0.75</f>
        <v>279.75</v>
      </c>
      <c r="AK363" s="12">
        <f>'[2]01_2021 UPDATE'!AW3085</f>
        <v>0</v>
      </c>
      <c r="AL363" s="4">
        <v>285.05</v>
      </c>
      <c r="AM363" s="4">
        <v>263.66000000000003</v>
      </c>
      <c r="AN363" s="4">
        <v>135.74</v>
      </c>
      <c r="AO363" s="12"/>
      <c r="AP363" s="4">
        <f>E363*0.58</f>
        <v>216.33999999999997</v>
      </c>
      <c r="AR363" s="12">
        <f>'[2]01_2021 UPDATE'!AZ3085</f>
        <v>0</v>
      </c>
      <c r="AS363" s="4">
        <f t="shared" ref="AS363:AS425" si="314">MIN(J363,M363,P363,Q363,T363,W363,Z363,AC363,AF363,AI363,AL363,AM363, AP363)</f>
        <v>190.23</v>
      </c>
      <c r="AT363" s="4">
        <f t="shared" si="255"/>
        <v>317.05</v>
      </c>
      <c r="AU363" s="12">
        <f>'[2]01_2021 UPDATE'!BC3085</f>
        <v>0</v>
      </c>
    </row>
    <row r="364" spans="1:49" x14ac:dyDescent="0.25">
      <c r="A364" s="3"/>
      <c r="C364" t="s">
        <v>41</v>
      </c>
      <c r="D364" s="3">
        <v>95885</v>
      </c>
      <c r="E364" s="4">
        <v>67</v>
      </c>
      <c r="F364" s="44"/>
      <c r="H364" s="4">
        <f>E364*0.7</f>
        <v>46.9</v>
      </c>
      <c r="I364" s="12"/>
      <c r="K364" s="4">
        <v>20.07</v>
      </c>
      <c r="L364" s="12"/>
      <c r="N364" s="4">
        <v>21.88</v>
      </c>
      <c r="O364" s="12"/>
      <c r="R364" s="4">
        <v>22.6</v>
      </c>
      <c r="S364" s="12"/>
      <c r="U364" s="4">
        <v>23.71</v>
      </c>
      <c r="V364" s="12"/>
      <c r="X364" s="4">
        <v>22.19</v>
      </c>
      <c r="Y364" s="12"/>
      <c r="AA364" s="4">
        <v>23.71</v>
      </c>
      <c r="AB364" s="12"/>
      <c r="AD364" s="4">
        <v>23.16</v>
      </c>
      <c r="AE364" s="12"/>
      <c r="AG364" s="4">
        <v>23.16</v>
      </c>
      <c r="AH364" s="12"/>
      <c r="AJ364" s="4">
        <v>23.16</v>
      </c>
      <c r="AK364" s="12"/>
      <c r="AM364" s="4">
        <v>26.22</v>
      </c>
      <c r="AN364" s="4">
        <v>18.86</v>
      </c>
      <c r="AO364" s="12"/>
      <c r="AQ364" s="4">
        <v>28.26</v>
      </c>
      <c r="AR364" s="12"/>
      <c r="AU364" s="12"/>
      <c r="AV364" s="4">
        <f>MIN(K364:AQ364)</f>
        <v>18.86</v>
      </c>
      <c r="AW364" s="4">
        <f>MAX(K364:AQ364)</f>
        <v>28.26</v>
      </c>
    </row>
    <row r="365" spans="1:49" x14ac:dyDescent="0.25">
      <c r="A365" s="3" t="s">
        <v>39</v>
      </c>
      <c r="B365" s="1" t="s">
        <v>278</v>
      </c>
      <c r="C365" t="s">
        <v>49</v>
      </c>
      <c r="D365" s="3">
        <v>95886</v>
      </c>
      <c r="E365" s="4">
        <v>489</v>
      </c>
      <c r="F365" s="44"/>
      <c r="G365" s="4">
        <f t="shared" ref="G365" si="315">E365*0.7</f>
        <v>342.29999999999995</v>
      </c>
      <c r="I365" s="12">
        <f>'[2]01_2021 UPDATE'!K3086</f>
        <v>0</v>
      </c>
      <c r="J365" s="4">
        <f>E365*0.7</f>
        <v>342.29999999999995</v>
      </c>
      <c r="L365" s="12">
        <f>'[2]01_2021 UPDATE'!N3086</f>
        <v>0</v>
      </c>
      <c r="M365" s="4">
        <f t="shared" ref="M365" si="316">E365*0.75</f>
        <v>366.75</v>
      </c>
      <c r="O365" s="12">
        <f>'[2]01_2021 UPDATE'!S3086</f>
        <v>0</v>
      </c>
      <c r="P365" s="4">
        <f>E365*0.8</f>
        <v>391.20000000000005</v>
      </c>
      <c r="Q365" s="4">
        <f t="shared" ref="Q365" si="317">+E365*0.51</f>
        <v>249.39000000000001</v>
      </c>
      <c r="S365" s="12">
        <f>'[2]01_2021 UPDATE'!V3086</f>
        <v>0</v>
      </c>
      <c r="V365" s="12">
        <f>'[2]01_2021 UPDATE'!AE3086</f>
        <v>0</v>
      </c>
      <c r="W365" s="4">
        <f>E365*0.65</f>
        <v>317.85000000000002</v>
      </c>
      <c r="Y365" s="12">
        <f>'[2]01_2021 UPDATE'!AK3086</f>
        <v>0</v>
      </c>
      <c r="Z365" s="4">
        <f>E365*0.85</f>
        <v>415.65</v>
      </c>
      <c r="AB365" s="12">
        <f>'[2]01_2021 UPDATE'!AN3086</f>
        <v>0</v>
      </c>
      <c r="AC365" s="4">
        <f>E365*0.75</f>
        <v>366.75</v>
      </c>
      <c r="AE365" s="12">
        <f>'[2]01_2021 UPDATE'!AQ3086</f>
        <v>0</v>
      </c>
      <c r="AF365" s="4">
        <f>+E365*0.75</f>
        <v>366.75</v>
      </c>
      <c r="AH365" s="12">
        <f>'[2]01_2021 UPDATE'!AT3086</f>
        <v>0</v>
      </c>
      <c r="AI365" s="4">
        <f>+E365*0.75</f>
        <v>366.75</v>
      </c>
      <c r="AK365" s="12">
        <f>'[2]01_2021 UPDATE'!AW3086</f>
        <v>0</v>
      </c>
      <c r="AO365" s="12"/>
      <c r="AP365" s="4">
        <f>E365*0.58</f>
        <v>283.62</v>
      </c>
      <c r="AR365" s="12">
        <f>'[2]01_2021 UPDATE'!AZ3086</f>
        <v>0</v>
      </c>
      <c r="AS365" s="4">
        <f t="shared" si="314"/>
        <v>249.39000000000001</v>
      </c>
      <c r="AT365" s="4">
        <f t="shared" si="255"/>
        <v>415.65</v>
      </c>
      <c r="AU365" s="12">
        <f>'[2]01_2021 UPDATE'!BC3086</f>
        <v>0</v>
      </c>
    </row>
    <row r="366" spans="1:49" x14ac:dyDescent="0.25">
      <c r="A366" s="3"/>
      <c r="C366" t="s">
        <v>41</v>
      </c>
      <c r="D366" s="3">
        <v>95886</v>
      </c>
      <c r="E366" s="4">
        <v>160</v>
      </c>
      <c r="F366" s="44"/>
      <c r="H366" s="4">
        <f>E366*0.7</f>
        <v>112</v>
      </c>
      <c r="I366" s="12"/>
      <c r="K366" s="4">
        <v>49.58</v>
      </c>
      <c r="L366" s="12"/>
      <c r="N366" s="4">
        <v>54.77</v>
      </c>
      <c r="O366" s="12"/>
      <c r="R366" s="4">
        <v>60.38</v>
      </c>
      <c r="S366" s="12"/>
      <c r="U366" s="4">
        <v>57.88</v>
      </c>
      <c r="V366" s="12"/>
      <c r="X366" s="4">
        <v>54.83</v>
      </c>
      <c r="Y366" s="12"/>
      <c r="AA366" s="4">
        <v>57.88</v>
      </c>
      <c r="AB366" s="12"/>
      <c r="AD366" s="4">
        <v>57.21</v>
      </c>
      <c r="AE366" s="12"/>
      <c r="AG366" s="4">
        <v>57.21</v>
      </c>
      <c r="AH366" s="12"/>
      <c r="AJ366" s="4">
        <v>57.21</v>
      </c>
      <c r="AK366" s="12"/>
      <c r="AM366" s="4">
        <v>64.760000000000005</v>
      </c>
      <c r="AN366" s="4">
        <v>49.59</v>
      </c>
      <c r="AO366" s="12"/>
      <c r="AQ366" s="4">
        <v>69.010000000000005</v>
      </c>
      <c r="AR366" s="12"/>
      <c r="AU366" s="12"/>
      <c r="AV366" s="4">
        <f>MIN(K366:AQ366)</f>
        <v>49.58</v>
      </c>
      <c r="AW366" s="4">
        <f>MAX(K366:AQ366)</f>
        <v>69.010000000000005</v>
      </c>
    </row>
    <row r="367" spans="1:49" x14ac:dyDescent="0.25">
      <c r="A367" s="3" t="s">
        <v>39</v>
      </c>
      <c r="B367" s="1" t="s">
        <v>279</v>
      </c>
      <c r="C367" t="s">
        <v>49</v>
      </c>
      <c r="D367" s="3">
        <v>95907</v>
      </c>
      <c r="E367" s="4">
        <v>484</v>
      </c>
      <c r="F367" s="44"/>
      <c r="G367" s="4">
        <f t="shared" ref="G367" si="318">E367*0.7</f>
        <v>338.79999999999995</v>
      </c>
      <c r="I367" s="12">
        <f>'[2]01_2021 UPDATE'!K3088</f>
        <v>0</v>
      </c>
      <c r="J367" s="4">
        <f>E367*0.7</f>
        <v>338.79999999999995</v>
      </c>
      <c r="L367" s="12">
        <f>'[2]01_2021 UPDATE'!N3088</f>
        <v>0</v>
      </c>
      <c r="M367" s="4">
        <f t="shared" ref="M367" si="319">E367*0.75</f>
        <v>363</v>
      </c>
      <c r="O367" s="12">
        <f>'[2]01_2021 UPDATE'!S3088</f>
        <v>0</v>
      </c>
      <c r="P367" s="4">
        <f>E367*0.8</f>
        <v>387.20000000000005</v>
      </c>
      <c r="Q367" s="4">
        <f t="shared" ref="Q367" si="320">+E367*0.51</f>
        <v>246.84</v>
      </c>
      <c r="S367" s="12">
        <f>'[2]01_2021 UPDATE'!V3088</f>
        <v>0</v>
      </c>
      <c r="V367" s="12">
        <f>'[2]01_2021 UPDATE'!AE3088</f>
        <v>0</v>
      </c>
      <c r="W367" s="4">
        <f>E367*0.65</f>
        <v>314.60000000000002</v>
      </c>
      <c r="Y367" s="12">
        <f>'[2]01_2021 UPDATE'!AK3088</f>
        <v>0</v>
      </c>
      <c r="Z367" s="4">
        <f>E367*0.85</f>
        <v>411.4</v>
      </c>
      <c r="AB367" s="12">
        <f>'[2]01_2021 UPDATE'!AN3088</f>
        <v>0</v>
      </c>
      <c r="AC367" s="4">
        <f>E367*0.75</f>
        <v>363</v>
      </c>
      <c r="AE367" s="12">
        <f>'[2]01_2021 UPDATE'!AQ3088</f>
        <v>0</v>
      </c>
      <c r="AF367" s="4">
        <f>+E367*0.75</f>
        <v>363</v>
      </c>
      <c r="AH367" s="12">
        <f>'[2]01_2021 UPDATE'!AT3088</f>
        <v>0</v>
      </c>
      <c r="AI367" s="4">
        <f>+E367*0.75</f>
        <v>363</v>
      </c>
      <c r="AK367" s="12">
        <f>'[2]01_2021 UPDATE'!AW3088</f>
        <v>0</v>
      </c>
      <c r="AL367" s="4">
        <v>478.33</v>
      </c>
      <c r="AM367" s="4">
        <v>442.42</v>
      </c>
      <c r="AN367" s="4">
        <v>227.77</v>
      </c>
      <c r="AO367" s="12"/>
      <c r="AP367" s="4">
        <f>E367*0.58</f>
        <v>280.71999999999997</v>
      </c>
      <c r="AR367" s="12">
        <f>'[2]01_2021 UPDATE'!AZ3088</f>
        <v>0</v>
      </c>
      <c r="AS367" s="4">
        <f t="shared" si="314"/>
        <v>246.84</v>
      </c>
      <c r="AT367" s="4">
        <f t="shared" si="255"/>
        <v>478.33</v>
      </c>
      <c r="AU367" s="12">
        <f>'[2]01_2021 UPDATE'!BC3088</f>
        <v>0</v>
      </c>
    </row>
    <row r="368" spans="1:49" x14ac:dyDescent="0.25">
      <c r="A368" s="3"/>
      <c r="C368" t="s">
        <v>41</v>
      </c>
      <c r="D368" s="3">
        <v>95907</v>
      </c>
      <c r="E368" s="4">
        <v>185</v>
      </c>
      <c r="F368" s="44"/>
      <c r="H368" s="4">
        <f>E368*0.7</f>
        <v>129.5</v>
      </c>
      <c r="I368" s="12"/>
      <c r="K368" s="4">
        <v>58.23</v>
      </c>
      <c r="L368" s="12"/>
      <c r="N368" s="4">
        <v>63.5</v>
      </c>
      <c r="O368" s="12"/>
      <c r="R368" s="4">
        <v>47.38</v>
      </c>
      <c r="S368" s="12"/>
      <c r="U368" s="4">
        <v>67.94</v>
      </c>
      <c r="V368" s="12"/>
      <c r="X368" s="4">
        <v>64.39</v>
      </c>
      <c r="Y368" s="12"/>
      <c r="AA368" s="4">
        <v>67.94</v>
      </c>
      <c r="AB368" s="12"/>
      <c r="AD368" s="4">
        <v>67.19</v>
      </c>
      <c r="AE368" s="12"/>
      <c r="AG368" s="4">
        <v>67.19</v>
      </c>
      <c r="AH368" s="12"/>
      <c r="AJ368" s="4">
        <v>67.19</v>
      </c>
      <c r="AK368" s="12"/>
      <c r="AM368" s="4">
        <v>76.14</v>
      </c>
      <c r="AN368" s="4">
        <v>54.78</v>
      </c>
      <c r="AO368" s="12"/>
      <c r="AQ368" s="4">
        <v>81.010000000000005</v>
      </c>
      <c r="AR368" s="12"/>
      <c r="AU368" s="12"/>
      <c r="AV368" s="4">
        <f>MIN(K368:AQ368)</f>
        <v>47.38</v>
      </c>
      <c r="AW368" s="4">
        <f>MAX(K368:AQ368)</f>
        <v>81.010000000000005</v>
      </c>
    </row>
    <row r="369" spans="1:49" x14ac:dyDescent="0.25">
      <c r="A369" s="3" t="s">
        <v>39</v>
      </c>
      <c r="B369" s="1" t="s">
        <v>280</v>
      </c>
      <c r="C369" t="s">
        <v>49</v>
      </c>
      <c r="D369" s="3">
        <v>95908</v>
      </c>
      <c r="E369" s="4">
        <v>990</v>
      </c>
      <c r="F369" s="44"/>
      <c r="G369" s="4">
        <f t="shared" ref="G369" si="321">E369*0.7</f>
        <v>693</v>
      </c>
      <c r="I369" s="12">
        <f>'[2]01_2021 UPDATE'!K3089</f>
        <v>0</v>
      </c>
      <c r="J369" s="4">
        <f>E369*0.7</f>
        <v>693</v>
      </c>
      <c r="L369" s="12">
        <f>'[2]01_2021 UPDATE'!N3089</f>
        <v>0</v>
      </c>
      <c r="M369" s="4">
        <f t="shared" ref="M369" si="322">E369*0.75</f>
        <v>742.5</v>
      </c>
      <c r="O369" s="12">
        <f>'[2]01_2021 UPDATE'!S3089</f>
        <v>0</v>
      </c>
      <c r="P369" s="4">
        <f>E369*0.8</f>
        <v>792</v>
      </c>
      <c r="Q369" s="4">
        <f t="shared" ref="Q369" si="323">+E369*0.51</f>
        <v>504.90000000000003</v>
      </c>
      <c r="S369" s="12">
        <f>'[2]01_2021 UPDATE'!V3089</f>
        <v>0</v>
      </c>
      <c r="T369" s="4">
        <v>455.54</v>
      </c>
      <c r="V369" s="12">
        <f>'[2]01_2021 UPDATE'!AE3089</f>
        <v>0</v>
      </c>
      <c r="W369" s="4">
        <f>E369*0.65</f>
        <v>643.5</v>
      </c>
      <c r="Y369" s="12">
        <f>'[2]01_2021 UPDATE'!AK3089</f>
        <v>0</v>
      </c>
      <c r="Z369" s="4">
        <f>E369*0.85</f>
        <v>841.5</v>
      </c>
      <c r="AB369" s="12">
        <f>'[2]01_2021 UPDATE'!AN3089</f>
        <v>0</v>
      </c>
      <c r="AC369" s="4">
        <f>E369*0.75</f>
        <v>742.5</v>
      </c>
      <c r="AE369" s="12">
        <f>'[2]01_2021 UPDATE'!AQ3089</f>
        <v>0</v>
      </c>
      <c r="AF369" s="4">
        <f>+E369*0.75</f>
        <v>742.5</v>
      </c>
      <c r="AH369" s="12">
        <f>'[2]01_2021 UPDATE'!AT3089</f>
        <v>0</v>
      </c>
      <c r="AI369" s="4">
        <f>+E369*0.75</f>
        <v>742.5</v>
      </c>
      <c r="AK369" s="12">
        <f>'[2]01_2021 UPDATE'!AW3089</f>
        <v>0</v>
      </c>
      <c r="AL369" s="4">
        <v>478.33</v>
      </c>
      <c r="AM369" s="4">
        <v>442.42</v>
      </c>
      <c r="AN369" s="4">
        <v>227.77</v>
      </c>
      <c r="AO369" s="12"/>
      <c r="AP369" s="4">
        <f>E369*0.58</f>
        <v>574.19999999999993</v>
      </c>
      <c r="AR369" s="12">
        <f>'[2]01_2021 UPDATE'!AZ3089</f>
        <v>0</v>
      </c>
      <c r="AS369" s="4">
        <f t="shared" si="314"/>
        <v>442.42</v>
      </c>
      <c r="AT369" s="4">
        <f t="shared" si="255"/>
        <v>841.5</v>
      </c>
      <c r="AU369" s="12">
        <f>'[2]01_2021 UPDATE'!BC3089</f>
        <v>0</v>
      </c>
    </row>
    <row r="370" spans="1:49" x14ac:dyDescent="0.25">
      <c r="A370" s="3"/>
      <c r="C370" t="s">
        <v>41</v>
      </c>
      <c r="D370" s="3">
        <v>95908</v>
      </c>
      <c r="E370" s="4">
        <v>232</v>
      </c>
      <c r="F370" s="44"/>
      <c r="H370" s="4">
        <f>E370*0.7</f>
        <v>162.39999999999998</v>
      </c>
      <c r="I370" s="12"/>
      <c r="K370" s="4">
        <v>72.650000000000006</v>
      </c>
      <c r="L370" s="12"/>
      <c r="N370" s="4">
        <v>79.260000000000005</v>
      </c>
      <c r="O370" s="12"/>
      <c r="R370" s="4">
        <v>82.98</v>
      </c>
      <c r="S370" s="12"/>
      <c r="U370" s="4">
        <v>85.04</v>
      </c>
      <c r="V370" s="12"/>
      <c r="X370" s="4">
        <v>80.34</v>
      </c>
      <c r="Y370" s="12"/>
      <c r="AA370" s="4">
        <v>85.04</v>
      </c>
      <c r="AB370" s="12"/>
      <c r="AD370" s="4">
        <v>83.83</v>
      </c>
      <c r="AE370" s="12"/>
      <c r="AG370" s="4">
        <v>83.83</v>
      </c>
      <c r="AH370" s="12"/>
      <c r="AJ370" s="4">
        <v>83.83</v>
      </c>
      <c r="AK370" s="12"/>
      <c r="AM370" s="4">
        <v>95.69</v>
      </c>
      <c r="AN370" s="4">
        <v>68.84</v>
      </c>
      <c r="AO370" s="12"/>
      <c r="AQ370" s="4">
        <v>101.4</v>
      </c>
      <c r="AR370" s="12"/>
      <c r="AU370" s="12"/>
      <c r="AV370" s="4">
        <f>MIN(K370:AQ370)</f>
        <v>68.84</v>
      </c>
      <c r="AW370" s="4">
        <f>MAX(K370:AQ370)</f>
        <v>101.4</v>
      </c>
    </row>
    <row r="371" spans="1:49" x14ac:dyDescent="0.25">
      <c r="A371" s="3" t="s">
        <v>39</v>
      </c>
      <c r="B371" s="1" t="s">
        <v>281</v>
      </c>
      <c r="C371" t="s">
        <v>49</v>
      </c>
      <c r="D371" s="3">
        <v>95909</v>
      </c>
      <c r="E371" s="4">
        <v>1019</v>
      </c>
      <c r="F371" s="44"/>
      <c r="G371" s="4">
        <f t="shared" ref="G371" si="324">E371*0.7</f>
        <v>713.3</v>
      </c>
      <c r="I371" s="12">
        <f>'[2]01_2021 UPDATE'!K3090</f>
        <v>0</v>
      </c>
      <c r="J371" s="4">
        <f>E371*0.7</f>
        <v>713.3</v>
      </c>
      <c r="L371" s="12">
        <f>'[2]01_2021 UPDATE'!N3090</f>
        <v>0</v>
      </c>
      <c r="M371" s="4">
        <f t="shared" ref="M371" si="325">E371*0.75</f>
        <v>764.25</v>
      </c>
      <c r="O371" s="12">
        <f>'[2]01_2021 UPDATE'!S3090</f>
        <v>0</v>
      </c>
      <c r="P371" s="4">
        <f>E371*0.8</f>
        <v>815.2</v>
      </c>
      <c r="Q371" s="4">
        <f t="shared" ref="Q371" si="326">+E371*0.51</f>
        <v>519.69000000000005</v>
      </c>
      <c r="S371" s="12">
        <f>'[2]01_2021 UPDATE'!V3090</f>
        <v>0</v>
      </c>
      <c r="T371" s="4">
        <f t="shared" ref="T371" si="327">E371*2</f>
        <v>2038</v>
      </c>
      <c r="V371" s="12">
        <f>'[2]01_2021 UPDATE'!AE3090</f>
        <v>0</v>
      </c>
      <c r="W371" s="4">
        <f>E371*0.65</f>
        <v>662.35</v>
      </c>
      <c r="Y371" s="12">
        <f>'[2]01_2021 UPDATE'!AK3090</f>
        <v>0</v>
      </c>
      <c r="Z371" s="4">
        <f>E371*0.85</f>
        <v>866.15</v>
      </c>
      <c r="AB371" s="12">
        <f>'[2]01_2021 UPDATE'!AN3090</f>
        <v>0</v>
      </c>
      <c r="AC371" s="4">
        <f>E371*0.75</f>
        <v>764.25</v>
      </c>
      <c r="AE371" s="12">
        <f>'[2]01_2021 UPDATE'!AQ3090</f>
        <v>0</v>
      </c>
      <c r="AF371" s="4">
        <f>+E371*0.75</f>
        <v>764.25</v>
      </c>
      <c r="AH371" s="12">
        <f>'[2]01_2021 UPDATE'!AT3090</f>
        <v>0</v>
      </c>
      <c r="AI371" s="4">
        <f>+E371*0.75</f>
        <v>764.25</v>
      </c>
      <c r="AK371" s="12">
        <f>'[2]01_2021 UPDATE'!AW3090</f>
        <v>0</v>
      </c>
      <c r="AL371" s="4">
        <v>478.33</v>
      </c>
      <c r="AM371" s="4">
        <v>442.42</v>
      </c>
      <c r="AN371" s="4">
        <v>227.77</v>
      </c>
      <c r="AO371" s="12"/>
      <c r="AP371" s="4">
        <f>E371*0.58</f>
        <v>591.02</v>
      </c>
      <c r="AR371" s="12">
        <f>'[2]01_2021 UPDATE'!AZ3090</f>
        <v>0</v>
      </c>
      <c r="AS371" s="4">
        <f t="shared" si="314"/>
        <v>442.42</v>
      </c>
      <c r="AT371" s="4">
        <f t="shared" si="255"/>
        <v>2038</v>
      </c>
      <c r="AU371" s="12">
        <f>'[2]01_2021 UPDATE'!BC3090</f>
        <v>0</v>
      </c>
    </row>
    <row r="372" spans="1:49" x14ac:dyDescent="0.25">
      <c r="A372" s="3"/>
      <c r="C372" t="s">
        <v>41</v>
      </c>
      <c r="D372" s="3">
        <v>95909</v>
      </c>
      <c r="E372" s="4">
        <v>278</v>
      </c>
      <c r="F372" s="44"/>
      <c r="H372" s="4">
        <f>E372*0.7</f>
        <v>194.6</v>
      </c>
      <c r="I372" s="12"/>
      <c r="K372" s="4">
        <v>87.03</v>
      </c>
      <c r="L372" s="12"/>
      <c r="N372" s="4">
        <v>95.25</v>
      </c>
      <c r="O372" s="12"/>
      <c r="R372" s="4">
        <v>99.12</v>
      </c>
      <c r="S372" s="12"/>
      <c r="U372" s="4">
        <v>101.69</v>
      </c>
      <c r="V372" s="12"/>
      <c r="X372" s="4">
        <v>96.23</v>
      </c>
      <c r="Y372" s="12"/>
      <c r="AA372" s="4">
        <v>101.69</v>
      </c>
      <c r="AB372" s="12"/>
      <c r="AD372" s="4">
        <v>100.42</v>
      </c>
      <c r="AE372" s="12"/>
      <c r="AG372" s="4">
        <v>100.42</v>
      </c>
      <c r="AH372" s="12"/>
      <c r="AJ372" s="4">
        <v>100.42</v>
      </c>
      <c r="AK372" s="12"/>
      <c r="AM372" s="4">
        <v>114.24</v>
      </c>
      <c r="AN372" s="4">
        <v>82.19</v>
      </c>
      <c r="AO372" s="12"/>
      <c r="AQ372" s="4">
        <v>121.24</v>
      </c>
      <c r="AR372" s="12"/>
      <c r="AU372" s="12"/>
      <c r="AV372" s="4">
        <f>MIN(K372:AQ372)</f>
        <v>82.19</v>
      </c>
      <c r="AW372" s="4">
        <f>MAX(K372:AQ372)</f>
        <v>121.24</v>
      </c>
    </row>
    <row r="373" spans="1:49" x14ac:dyDescent="0.25">
      <c r="A373" s="3" t="s">
        <v>39</v>
      </c>
      <c r="B373" s="1" t="s">
        <v>282</v>
      </c>
      <c r="C373" t="s">
        <v>49</v>
      </c>
      <c r="D373" s="3">
        <v>95910</v>
      </c>
      <c r="E373" s="4">
        <v>1063</v>
      </c>
      <c r="F373" s="44"/>
      <c r="G373" s="4">
        <f t="shared" ref="G373" si="328">E373*0.7</f>
        <v>744.09999999999991</v>
      </c>
      <c r="I373" s="12">
        <f>'[2]01_2021 UPDATE'!K3091</f>
        <v>0</v>
      </c>
      <c r="J373" s="4">
        <f>E373*0.7</f>
        <v>744.09999999999991</v>
      </c>
      <c r="L373" s="12">
        <f>'[2]01_2021 UPDATE'!N3091</f>
        <v>0</v>
      </c>
      <c r="M373" s="4">
        <f t="shared" ref="M373" si="329">E373*0.75</f>
        <v>797.25</v>
      </c>
      <c r="O373" s="12">
        <f>'[2]01_2021 UPDATE'!S3091</f>
        <v>0</v>
      </c>
      <c r="P373" s="4">
        <f>E373*0.8</f>
        <v>850.40000000000009</v>
      </c>
      <c r="Q373" s="4">
        <f t="shared" ref="Q373" si="330">+E373*0.51</f>
        <v>542.13</v>
      </c>
      <c r="S373" s="12">
        <f>'[2]01_2021 UPDATE'!V3091</f>
        <v>0</v>
      </c>
      <c r="T373" s="4">
        <v>455.54</v>
      </c>
      <c r="V373" s="12">
        <f>'[2]01_2021 UPDATE'!AE3091</f>
        <v>0</v>
      </c>
      <c r="W373" s="4">
        <f>E373*0.65</f>
        <v>690.95</v>
      </c>
      <c r="Y373" s="12">
        <f>'[2]01_2021 UPDATE'!AK3091</f>
        <v>0</v>
      </c>
      <c r="Z373" s="4">
        <f>E373*0.85</f>
        <v>903.55</v>
      </c>
      <c r="AB373" s="12">
        <f>'[2]01_2021 UPDATE'!AN3091</f>
        <v>0</v>
      </c>
      <c r="AC373" s="4">
        <f>E373*0.75</f>
        <v>797.25</v>
      </c>
      <c r="AE373" s="12">
        <f>'[2]01_2021 UPDATE'!AQ3091</f>
        <v>0</v>
      </c>
      <c r="AF373" s="4">
        <f>+E373*0.75</f>
        <v>797.25</v>
      </c>
      <c r="AH373" s="12">
        <f>'[2]01_2021 UPDATE'!AT3091</f>
        <v>0</v>
      </c>
      <c r="AI373" s="4">
        <f>+E373*0.75</f>
        <v>797.25</v>
      </c>
      <c r="AK373" s="12">
        <f>'[2]01_2021 UPDATE'!AW3091</f>
        <v>0</v>
      </c>
      <c r="AL373" s="4">
        <v>826.64</v>
      </c>
      <c r="AM373" s="4">
        <v>764.61</v>
      </c>
      <c r="AN373" s="4">
        <v>393.64</v>
      </c>
      <c r="AO373" s="12"/>
      <c r="AP373" s="4">
        <f>E373*0.58</f>
        <v>616.54</v>
      </c>
      <c r="AR373" s="12">
        <f>'[2]01_2021 UPDATE'!AZ3091</f>
        <v>0</v>
      </c>
      <c r="AS373" s="4">
        <f t="shared" si="314"/>
        <v>455.54</v>
      </c>
      <c r="AT373" s="4">
        <f t="shared" si="255"/>
        <v>903.55</v>
      </c>
      <c r="AU373" s="12">
        <f>'[2]01_2021 UPDATE'!BC3091</f>
        <v>0</v>
      </c>
    </row>
    <row r="374" spans="1:49" x14ac:dyDescent="0.25">
      <c r="A374" s="3"/>
      <c r="C374" t="s">
        <v>41</v>
      </c>
      <c r="D374" s="3">
        <v>95910</v>
      </c>
      <c r="E374" s="4">
        <v>376</v>
      </c>
      <c r="F374" s="44"/>
      <c r="H374" s="4">
        <f>E374*0.7</f>
        <v>263.2</v>
      </c>
      <c r="I374" s="12"/>
      <c r="K374" s="4">
        <v>116.51</v>
      </c>
      <c r="L374" s="12"/>
      <c r="N374" s="4">
        <v>126.57</v>
      </c>
      <c r="O374" s="12"/>
      <c r="R374" s="4">
        <v>132.54</v>
      </c>
      <c r="S374" s="12"/>
      <c r="U374" s="4">
        <v>135.43</v>
      </c>
      <c r="V374" s="12"/>
      <c r="X374" s="4">
        <v>128.83000000000001</v>
      </c>
      <c r="Y374" s="12"/>
      <c r="AA374" s="4">
        <v>135.43</v>
      </c>
      <c r="AB374" s="12"/>
      <c r="AD374" s="4">
        <v>134.43</v>
      </c>
      <c r="AE374" s="12"/>
      <c r="AG374" s="4">
        <v>134.43</v>
      </c>
      <c r="AH374" s="12"/>
      <c r="AJ374" s="4">
        <v>134.43</v>
      </c>
      <c r="AK374" s="12"/>
      <c r="AM374" s="4">
        <v>151.46</v>
      </c>
      <c r="AN374" s="4">
        <v>108.96</v>
      </c>
      <c r="AO374" s="12"/>
      <c r="AQ374" s="4">
        <v>161.47999999999999</v>
      </c>
      <c r="AR374" s="12"/>
      <c r="AU374" s="12"/>
      <c r="AV374" s="4">
        <f>MIN(K374:AQ374)</f>
        <v>108.96</v>
      </c>
      <c r="AW374" s="4">
        <f>MAX(K374:AQ374)</f>
        <v>161.47999999999999</v>
      </c>
    </row>
    <row r="375" spans="1:49" x14ac:dyDescent="0.25">
      <c r="A375" s="3" t="s">
        <v>39</v>
      </c>
      <c r="B375" s="1" t="s">
        <v>283</v>
      </c>
      <c r="C375" t="s">
        <v>49</v>
      </c>
      <c r="D375" s="3">
        <v>95911</v>
      </c>
      <c r="E375" s="4">
        <v>1692</v>
      </c>
      <c r="F375" s="44"/>
      <c r="G375" s="4">
        <f t="shared" ref="G375" si="331">E375*0.7</f>
        <v>1184.3999999999999</v>
      </c>
      <c r="I375" s="12">
        <f>'[2]01_2021 UPDATE'!K3092</f>
        <v>0</v>
      </c>
      <c r="J375" s="4">
        <f>E375*0.7</f>
        <v>1184.3999999999999</v>
      </c>
      <c r="L375" s="12">
        <f>'[2]01_2021 UPDATE'!N3092</f>
        <v>0</v>
      </c>
      <c r="M375" s="4">
        <f t="shared" ref="M375" si="332">E375*0.75</f>
        <v>1269</v>
      </c>
      <c r="O375" s="12">
        <f>'[2]01_2021 UPDATE'!S3092</f>
        <v>0</v>
      </c>
      <c r="P375" s="4">
        <f>E375*0.8</f>
        <v>1353.6000000000001</v>
      </c>
      <c r="Q375" s="4">
        <f t="shared" ref="Q375" si="333">+E375*0.51</f>
        <v>862.92</v>
      </c>
      <c r="S375" s="12">
        <f>'[2]01_2021 UPDATE'!V3092</f>
        <v>0</v>
      </c>
      <c r="T375" s="4">
        <v>787.28</v>
      </c>
      <c r="V375" s="12">
        <f>'[2]01_2021 UPDATE'!AE3092</f>
        <v>0</v>
      </c>
      <c r="W375" s="4">
        <f>E375*0.65</f>
        <v>1099.8</v>
      </c>
      <c r="Y375" s="12">
        <f>'[2]01_2021 UPDATE'!AK3092</f>
        <v>0</v>
      </c>
      <c r="Z375" s="4">
        <f>E375*0.85</f>
        <v>1438.2</v>
      </c>
      <c r="AB375" s="12">
        <f>'[2]01_2021 UPDATE'!AN3092</f>
        <v>0</v>
      </c>
      <c r="AC375" s="4">
        <f>E375*0.75</f>
        <v>1269</v>
      </c>
      <c r="AE375" s="12">
        <f>'[2]01_2021 UPDATE'!AQ3092</f>
        <v>0</v>
      </c>
      <c r="AF375" s="4">
        <f>+E375*0.75</f>
        <v>1269</v>
      </c>
      <c r="AH375" s="12">
        <f>'[2]01_2021 UPDATE'!AT3092</f>
        <v>0</v>
      </c>
      <c r="AI375" s="4">
        <f>+E375*0.75</f>
        <v>1269</v>
      </c>
      <c r="AK375" s="12">
        <f>'[2]01_2021 UPDATE'!AW3092</f>
        <v>0</v>
      </c>
      <c r="AL375" s="4">
        <v>826.64</v>
      </c>
      <c r="AM375" s="4">
        <v>764.61</v>
      </c>
      <c r="AN375" s="4">
        <v>393.64</v>
      </c>
      <c r="AO375" s="12"/>
      <c r="AP375" s="4">
        <f>E375*0.58</f>
        <v>981.3599999999999</v>
      </c>
      <c r="AR375" s="12">
        <f>'[2]01_2021 UPDATE'!AZ3092</f>
        <v>0</v>
      </c>
      <c r="AS375" s="4">
        <f t="shared" si="314"/>
        <v>764.61</v>
      </c>
      <c r="AT375" s="4">
        <f t="shared" si="255"/>
        <v>1438.2</v>
      </c>
      <c r="AU375" s="12">
        <f>'[2]01_2021 UPDATE'!BC3092</f>
        <v>0</v>
      </c>
    </row>
    <row r="376" spans="1:49" x14ac:dyDescent="0.25">
      <c r="A376" s="3"/>
      <c r="C376" t="s">
        <v>41</v>
      </c>
      <c r="D376" s="3">
        <v>95911</v>
      </c>
      <c r="E376" s="4">
        <v>464</v>
      </c>
      <c r="F376" s="44"/>
      <c r="H376" s="4">
        <f>E376*0.7</f>
        <v>324.79999999999995</v>
      </c>
      <c r="I376" s="12"/>
      <c r="K376" s="4">
        <v>144.19</v>
      </c>
      <c r="L376" s="12"/>
      <c r="N376" s="4">
        <v>157.9</v>
      </c>
      <c r="O376" s="12"/>
      <c r="R376" s="4">
        <v>165.61</v>
      </c>
      <c r="S376" s="12"/>
      <c r="U376" s="4">
        <v>169.18</v>
      </c>
      <c r="V376" s="12"/>
      <c r="X376" s="4">
        <v>159.44</v>
      </c>
      <c r="Y376" s="12"/>
      <c r="AA376" s="4">
        <v>169.18</v>
      </c>
      <c r="AB376" s="12"/>
      <c r="AD376" s="4">
        <v>166.38</v>
      </c>
      <c r="AE376" s="12"/>
      <c r="AG376" s="4">
        <v>166.38</v>
      </c>
      <c r="AH376" s="12"/>
      <c r="AJ376" s="4">
        <v>166.38</v>
      </c>
      <c r="AK376" s="12"/>
      <c r="AM376" s="4">
        <v>189.03</v>
      </c>
      <c r="AN376" s="4">
        <v>136</v>
      </c>
      <c r="AO376" s="12"/>
      <c r="AQ376" s="4">
        <v>201.71</v>
      </c>
      <c r="AR376" s="12"/>
      <c r="AU376" s="12"/>
      <c r="AV376" s="4">
        <f>MIN(K376:AQ376)</f>
        <v>136</v>
      </c>
      <c r="AW376" s="4">
        <f>MAX(K376:AQ376)</f>
        <v>201.71</v>
      </c>
    </row>
    <row r="377" spans="1:49" x14ac:dyDescent="0.25">
      <c r="A377" s="3" t="s">
        <v>39</v>
      </c>
      <c r="B377" s="1" t="s">
        <v>284</v>
      </c>
      <c r="C377" t="s">
        <v>49</v>
      </c>
      <c r="D377" s="3">
        <v>95912</v>
      </c>
      <c r="E377" s="4">
        <v>1714</v>
      </c>
      <c r="F377" s="44"/>
      <c r="G377" s="4">
        <f t="shared" ref="G377" si="334">E377*0.7</f>
        <v>1199.8</v>
      </c>
      <c r="I377" s="12">
        <f>'[2]01_2021 UPDATE'!K3093</f>
        <v>0</v>
      </c>
      <c r="J377" s="4">
        <f>E377*0.7</f>
        <v>1199.8</v>
      </c>
      <c r="L377" s="12">
        <f>'[2]01_2021 UPDATE'!N3093</f>
        <v>0</v>
      </c>
      <c r="M377" s="4">
        <f t="shared" ref="M377" si="335">E377*0.75</f>
        <v>1285.5</v>
      </c>
      <c r="O377" s="12">
        <f>'[2]01_2021 UPDATE'!S3093</f>
        <v>0</v>
      </c>
      <c r="P377" s="4">
        <f>E377*0.8</f>
        <v>1371.2</v>
      </c>
      <c r="Q377" s="4">
        <f t="shared" ref="Q377" si="336">+E377*0.51</f>
        <v>874.14</v>
      </c>
      <c r="S377" s="12">
        <f>'[2]01_2021 UPDATE'!V3093</f>
        <v>0</v>
      </c>
      <c r="T377" s="4">
        <v>787.28</v>
      </c>
      <c r="V377" s="12">
        <f>'[2]01_2021 UPDATE'!AE3093</f>
        <v>0</v>
      </c>
      <c r="W377" s="4">
        <f>E377*0.65</f>
        <v>1114.1000000000001</v>
      </c>
      <c r="Y377" s="12">
        <f>'[2]01_2021 UPDATE'!AK3093</f>
        <v>0</v>
      </c>
      <c r="Z377" s="4">
        <f>E377*0.85</f>
        <v>1456.8999999999999</v>
      </c>
      <c r="AB377" s="12">
        <f>'[2]01_2021 UPDATE'!AN3093</f>
        <v>0</v>
      </c>
      <c r="AC377" s="4">
        <f>E377*0.75</f>
        <v>1285.5</v>
      </c>
      <c r="AE377" s="12">
        <f>'[2]01_2021 UPDATE'!AQ3093</f>
        <v>0</v>
      </c>
      <c r="AF377" s="4">
        <f>+E377*0.75</f>
        <v>1285.5</v>
      </c>
      <c r="AH377" s="12">
        <f>'[2]01_2021 UPDATE'!AT3093</f>
        <v>0</v>
      </c>
      <c r="AI377" s="4">
        <f>+E377*0.75</f>
        <v>1285.5</v>
      </c>
      <c r="AK377" s="12">
        <f>'[2]01_2021 UPDATE'!AW3093</f>
        <v>0</v>
      </c>
      <c r="AL377" s="4">
        <v>826.64</v>
      </c>
      <c r="AM377" s="4">
        <v>764.61</v>
      </c>
      <c r="AN377" s="4">
        <v>393.64</v>
      </c>
      <c r="AO377" s="12"/>
      <c r="AP377" s="4">
        <f>E377*0.58</f>
        <v>994.11999999999989</v>
      </c>
      <c r="AR377" s="12">
        <f>'[2]01_2021 UPDATE'!AZ3093</f>
        <v>0</v>
      </c>
      <c r="AS377" s="4">
        <f t="shared" si="314"/>
        <v>764.61</v>
      </c>
      <c r="AT377" s="4">
        <f t="shared" si="255"/>
        <v>1456.8999999999999</v>
      </c>
      <c r="AU377" s="12">
        <f>'[2]01_2021 UPDATE'!BC3093</f>
        <v>0</v>
      </c>
    </row>
    <row r="378" spans="1:49" x14ac:dyDescent="0.25">
      <c r="A378" s="3"/>
      <c r="C378" t="s">
        <v>41</v>
      </c>
      <c r="D378" s="3">
        <v>95912</v>
      </c>
      <c r="E378" s="4">
        <v>561</v>
      </c>
      <c r="F378" s="44"/>
      <c r="H378" s="4">
        <f>E378*0.7</f>
        <v>392.7</v>
      </c>
      <c r="I378" s="12"/>
      <c r="K378" s="4">
        <v>171.78</v>
      </c>
      <c r="L378" s="12"/>
      <c r="N378" s="4">
        <v>189.22</v>
      </c>
      <c r="O378" s="12"/>
      <c r="R378" s="4">
        <v>198.59</v>
      </c>
      <c r="S378" s="12"/>
      <c r="U378" s="4">
        <v>202.01</v>
      </c>
      <c r="V378" s="12"/>
      <c r="X378" s="4">
        <v>189.95</v>
      </c>
      <c r="Y378" s="12"/>
      <c r="AA378" s="4">
        <v>202.01</v>
      </c>
      <c r="AB378" s="12"/>
      <c r="AD378" s="4">
        <v>198.21</v>
      </c>
      <c r="AE378" s="12"/>
      <c r="AG378" s="4">
        <v>198.21</v>
      </c>
      <c r="AH378" s="12"/>
      <c r="AJ378" s="4">
        <v>198.21</v>
      </c>
      <c r="AK378" s="12"/>
      <c r="AM378" s="4">
        <v>225.49</v>
      </c>
      <c r="AN378" s="4">
        <v>162.22999999999999</v>
      </c>
      <c r="AO378" s="12"/>
      <c r="AQ378" s="4">
        <v>240.86</v>
      </c>
      <c r="AR378" s="12"/>
      <c r="AU378" s="12"/>
      <c r="AV378" s="4">
        <f>MIN(K378:AQ378)</f>
        <v>162.22999999999999</v>
      </c>
      <c r="AW378" s="4">
        <f>MAX(K378:AQ378)</f>
        <v>240.86</v>
      </c>
    </row>
    <row r="379" spans="1:49" x14ac:dyDescent="0.25">
      <c r="A379" s="3" t="s">
        <v>39</v>
      </c>
      <c r="B379" s="1" t="s">
        <v>285</v>
      </c>
      <c r="C379" t="s">
        <v>49</v>
      </c>
      <c r="D379" s="3">
        <v>95913</v>
      </c>
      <c r="E379" s="4">
        <v>1754</v>
      </c>
      <c r="F379" s="44"/>
      <c r="G379" s="4">
        <f t="shared" ref="G379" si="337">E379*0.7</f>
        <v>1227.8</v>
      </c>
      <c r="I379" s="12">
        <f>'[2]01_2021 UPDATE'!K3094</f>
        <v>0</v>
      </c>
      <c r="J379" s="4">
        <f>E379*0.7</f>
        <v>1227.8</v>
      </c>
      <c r="L379" s="12">
        <f>'[2]01_2021 UPDATE'!N3094</f>
        <v>0</v>
      </c>
      <c r="M379" s="4">
        <f t="shared" ref="M379" si="338">E379*0.75</f>
        <v>1315.5</v>
      </c>
      <c r="O379" s="12">
        <f>'[2]01_2021 UPDATE'!S3094</f>
        <v>0</v>
      </c>
      <c r="P379" s="4">
        <f>E379*0.8</f>
        <v>1403.2</v>
      </c>
      <c r="Q379" s="4">
        <f t="shared" ref="Q379" si="339">+E379*0.51</f>
        <v>894.54</v>
      </c>
      <c r="S379" s="12">
        <f>'[2]01_2021 UPDATE'!V3094</f>
        <v>0</v>
      </c>
      <c r="T379" s="4">
        <v>787.27</v>
      </c>
      <c r="V379" s="12">
        <f>'[2]01_2021 UPDATE'!AE3094</f>
        <v>0</v>
      </c>
      <c r="W379" s="4">
        <f>E379*0.65</f>
        <v>1140.1000000000001</v>
      </c>
      <c r="Y379" s="12">
        <f>'[2]01_2021 UPDATE'!AK3094</f>
        <v>0</v>
      </c>
      <c r="Z379" s="4">
        <f>E379*0.85</f>
        <v>1490.8999999999999</v>
      </c>
      <c r="AB379" s="12">
        <f>'[2]01_2021 UPDATE'!AN3094</f>
        <v>0</v>
      </c>
      <c r="AC379" s="4">
        <f>E379*0.75</f>
        <v>1315.5</v>
      </c>
      <c r="AE379" s="12">
        <f>'[2]01_2021 UPDATE'!AQ3094</f>
        <v>0</v>
      </c>
      <c r="AF379" s="4">
        <f>+E379*0.75</f>
        <v>1315.5</v>
      </c>
      <c r="AH379" s="12">
        <f>'[2]01_2021 UPDATE'!AT3094</f>
        <v>0</v>
      </c>
      <c r="AI379" s="4">
        <f>+E379*0.75</f>
        <v>1315.5</v>
      </c>
      <c r="AK379" s="12">
        <f>'[2]01_2021 UPDATE'!AW3094</f>
        <v>0</v>
      </c>
      <c r="AL379" s="4">
        <v>826.64</v>
      </c>
      <c r="AM379" s="4">
        <v>764.61</v>
      </c>
      <c r="AN379" s="4">
        <v>393.64</v>
      </c>
      <c r="AO379" s="12"/>
      <c r="AP379" s="4">
        <f>E379*0.58</f>
        <v>1017.3199999999999</v>
      </c>
      <c r="AR379" s="12">
        <f>'[2]01_2021 UPDATE'!AZ3094</f>
        <v>0</v>
      </c>
      <c r="AS379" s="4">
        <f t="shared" si="314"/>
        <v>764.61</v>
      </c>
      <c r="AT379" s="4">
        <f t="shared" si="255"/>
        <v>1490.8999999999999</v>
      </c>
      <c r="AU379" s="12">
        <f>'[2]01_2021 UPDATE'!BC3094</f>
        <v>0</v>
      </c>
    </row>
    <row r="380" spans="1:49" x14ac:dyDescent="0.25">
      <c r="A380" s="3"/>
      <c r="C380" t="s">
        <v>41</v>
      </c>
      <c r="D380" s="3">
        <v>95913</v>
      </c>
      <c r="E380" s="4">
        <v>670</v>
      </c>
      <c r="F380" s="44"/>
      <c r="H380" s="4">
        <f>E380*0.7</f>
        <v>468.99999999999994</v>
      </c>
      <c r="I380" s="12"/>
      <c r="K380" s="4">
        <v>203.95</v>
      </c>
      <c r="L380" s="12"/>
      <c r="N380" s="4">
        <v>224.27</v>
      </c>
      <c r="O380" s="12"/>
      <c r="R380" s="4">
        <v>235.59</v>
      </c>
      <c r="S380" s="12"/>
      <c r="U380" s="4">
        <v>238.81</v>
      </c>
      <c r="V380" s="12"/>
      <c r="X380" s="4">
        <v>225.52</v>
      </c>
      <c r="Y380" s="12"/>
      <c r="AA380" s="4">
        <v>238.81</v>
      </c>
      <c r="AB380" s="12"/>
      <c r="AD380" s="4">
        <v>235.32</v>
      </c>
      <c r="AE380" s="12"/>
      <c r="AG380" s="4">
        <v>235.32</v>
      </c>
      <c r="AH380" s="12"/>
      <c r="AJ380" s="4">
        <v>235.32</v>
      </c>
      <c r="AK380" s="12"/>
      <c r="AM380" s="4">
        <v>267.39999999999998</v>
      </c>
      <c r="AN380" s="4">
        <v>192.37</v>
      </c>
      <c r="AO380" s="12"/>
      <c r="AQ380" s="4">
        <v>284.73</v>
      </c>
      <c r="AR380" s="12"/>
      <c r="AU380" s="12"/>
      <c r="AV380" s="4">
        <f>'[2]01_2021 UPDATE'!BD3094</f>
        <v>178</v>
      </c>
      <c r="AW380" s="4">
        <f>'[2]01_2021 UPDATE'!BE3094</f>
        <v>267</v>
      </c>
    </row>
    <row r="381" spans="1:49" x14ac:dyDescent="0.25">
      <c r="A381" s="3" t="s">
        <v>39</v>
      </c>
      <c r="B381" s="1" t="s">
        <v>286</v>
      </c>
      <c r="C381" t="s">
        <v>49</v>
      </c>
      <c r="D381" s="3">
        <v>43200</v>
      </c>
      <c r="E381" s="4">
        <v>2256</v>
      </c>
      <c r="F381" s="44"/>
      <c r="G381" s="4">
        <f t="shared" ref="G381" si="340">E381*0.7</f>
        <v>1579.1999999999998</v>
      </c>
      <c r="I381" s="12">
        <f>'[2]01_2021 UPDATE'!K124</f>
        <v>0</v>
      </c>
      <c r="J381" s="4">
        <f>E381*0.7</f>
        <v>1579.1999999999998</v>
      </c>
      <c r="L381" s="12">
        <f>'[2]01_2021 UPDATE'!N124</f>
        <v>0</v>
      </c>
      <c r="M381" s="4">
        <f t="shared" ref="M381" si="341">E381*0.75</f>
        <v>1692</v>
      </c>
      <c r="O381" s="12">
        <f>'[2]01_2021 UPDATE'!S124</f>
        <v>0</v>
      </c>
      <c r="P381" s="4">
        <f>E381*0.8</f>
        <v>1804.8000000000002</v>
      </c>
      <c r="Q381" s="4">
        <f t="shared" ref="Q381" si="342">+E381*0.51</f>
        <v>1150.56</v>
      </c>
      <c r="S381" s="12">
        <f>'[2]01_2021 UPDATE'!V124</f>
        <v>0</v>
      </c>
      <c r="T381" s="4">
        <v>4048.44</v>
      </c>
      <c r="V381" s="12">
        <f>'[2]01_2021 UPDATE'!AE124</f>
        <v>0</v>
      </c>
      <c r="W381" s="4">
        <f>E381*0.65</f>
        <v>1466.4</v>
      </c>
      <c r="Y381" s="12">
        <f>'[2]01_2021 UPDATE'!AK124</f>
        <v>0</v>
      </c>
      <c r="Z381" s="4">
        <f>E381*0.85</f>
        <v>1917.6</v>
      </c>
      <c r="AB381" s="12">
        <f>'[2]01_2021 UPDATE'!AN124</f>
        <v>0</v>
      </c>
      <c r="AC381" s="4">
        <f>E381*0.75</f>
        <v>1692</v>
      </c>
      <c r="AE381" s="12">
        <f>'[2]01_2021 UPDATE'!AQ124</f>
        <v>0</v>
      </c>
      <c r="AF381" s="4">
        <f>+E381*0.75</f>
        <v>1692</v>
      </c>
      <c r="AH381" s="12">
        <f>'[2]01_2021 UPDATE'!AT124</f>
        <v>0</v>
      </c>
      <c r="AI381" s="4">
        <f>+E381*0.75</f>
        <v>1692</v>
      </c>
      <c r="AK381" s="12">
        <f>'[2]01_2021 UPDATE'!AW124</f>
        <v>0</v>
      </c>
      <c r="AL381" s="4">
        <v>2009.2</v>
      </c>
      <c r="AM381" s="4">
        <v>1858.41</v>
      </c>
      <c r="AN381" s="4">
        <v>956.76</v>
      </c>
      <c r="AO381" s="12"/>
      <c r="AP381" s="4">
        <f>E381*0.58</f>
        <v>1308.48</v>
      </c>
      <c r="AR381" s="12">
        <f>'[2]01_2021 UPDATE'!AZ124</f>
        <v>0</v>
      </c>
      <c r="AS381" s="4">
        <f t="shared" si="314"/>
        <v>1150.56</v>
      </c>
      <c r="AT381" s="4">
        <f t="shared" si="255"/>
        <v>4048.44</v>
      </c>
      <c r="AU381" s="12">
        <f>'[2]01_2021 UPDATE'!BC124</f>
        <v>0</v>
      </c>
    </row>
    <row r="382" spans="1:49" x14ac:dyDescent="0.25">
      <c r="A382" s="3"/>
      <c r="C382" t="s">
        <v>41</v>
      </c>
      <c r="D382" s="3">
        <v>43200</v>
      </c>
      <c r="E382" s="4">
        <v>216</v>
      </c>
      <c r="F382" s="44"/>
      <c r="H382" s="4">
        <f>E382*0.7</f>
        <v>151.19999999999999</v>
      </c>
      <c r="I382" s="12"/>
      <c r="K382" s="4">
        <v>88.55</v>
      </c>
      <c r="L382" s="12"/>
      <c r="N382" s="4">
        <v>105.7</v>
      </c>
      <c r="O382" s="12"/>
      <c r="R382" s="4">
        <v>120.62</v>
      </c>
      <c r="S382" s="12"/>
      <c r="U382" s="4">
        <v>113.98</v>
      </c>
      <c r="V382" s="12"/>
      <c r="X382" s="4">
        <v>104.98</v>
      </c>
      <c r="Y382" s="12"/>
      <c r="AA382" s="4">
        <v>113.98</v>
      </c>
      <c r="AB382" s="12"/>
      <c r="AD382" s="4">
        <v>109.54</v>
      </c>
      <c r="AE382" s="12"/>
      <c r="AG382" s="4">
        <v>109.54</v>
      </c>
      <c r="AH382" s="12"/>
      <c r="AJ382" s="4">
        <v>109.54</v>
      </c>
      <c r="AK382" s="12"/>
      <c r="AM382" s="4">
        <v>111.47</v>
      </c>
      <c r="AN382" s="4">
        <v>80.2</v>
      </c>
      <c r="AO382" s="12"/>
      <c r="AQ382" s="4">
        <v>135.9</v>
      </c>
      <c r="AR382" s="12"/>
      <c r="AU382" s="12"/>
      <c r="AV382" s="4">
        <f>'[2]01_2021 UPDATE'!BD124</f>
        <v>88.55</v>
      </c>
      <c r="AW382" s="4">
        <f>'[2]01_2021 UPDATE'!BE124</f>
        <v>157.5</v>
      </c>
    </row>
    <row r="383" spans="1:49" x14ac:dyDescent="0.25">
      <c r="A383" s="3" t="s">
        <v>39</v>
      </c>
      <c r="B383" s="1" t="s">
        <v>287</v>
      </c>
      <c r="C383" t="s">
        <v>49</v>
      </c>
      <c r="D383" s="3">
        <v>43202</v>
      </c>
      <c r="E383" s="4">
        <v>3080</v>
      </c>
      <c r="F383" s="44"/>
      <c r="G383" s="4">
        <f t="shared" ref="G383" si="343">E383*0.7</f>
        <v>2156</v>
      </c>
      <c r="I383" s="12">
        <f>'[2]01_2021 UPDATE'!K125</f>
        <v>0</v>
      </c>
      <c r="J383" s="4">
        <f>E383*0.7</f>
        <v>2156</v>
      </c>
      <c r="L383" s="12">
        <f>'[2]01_2021 UPDATE'!N125</f>
        <v>0</v>
      </c>
      <c r="M383" s="4">
        <f t="shared" ref="M383" si="344">E383*0.75</f>
        <v>2310</v>
      </c>
      <c r="O383" s="12">
        <f>'[2]01_2021 UPDATE'!S125</f>
        <v>0</v>
      </c>
      <c r="P383" s="4">
        <f>E383*0.8</f>
        <v>2464</v>
      </c>
      <c r="Q383" s="4">
        <f t="shared" ref="Q383" si="345">+E383*0.51</f>
        <v>1570.8</v>
      </c>
      <c r="S383" s="12">
        <f>'[2]01_2021 UPDATE'!V125</f>
        <v>0</v>
      </c>
      <c r="T383" s="4">
        <v>4048.44</v>
      </c>
      <c r="V383" s="12">
        <f>'[2]01_2021 UPDATE'!AE125</f>
        <v>0</v>
      </c>
      <c r="W383" s="4">
        <f>E383*0.65</f>
        <v>2002</v>
      </c>
      <c r="Y383" s="12">
        <f>'[2]01_2021 UPDATE'!AK125</f>
        <v>0</v>
      </c>
      <c r="Z383" s="4">
        <f>E383*0.85</f>
        <v>2618</v>
      </c>
      <c r="AB383" s="12">
        <f>'[2]01_2021 UPDATE'!AN125</f>
        <v>0</v>
      </c>
      <c r="AC383" s="4">
        <f>E383*0.75</f>
        <v>2310</v>
      </c>
      <c r="AE383" s="12">
        <f>'[2]01_2021 UPDATE'!AQ125</f>
        <v>0</v>
      </c>
      <c r="AF383" s="4">
        <f>+E383*0.75</f>
        <v>2310</v>
      </c>
      <c r="AH383" s="12">
        <f>'[2]01_2021 UPDATE'!AT125</f>
        <v>0</v>
      </c>
      <c r="AI383" s="4">
        <f>+E383*0.75</f>
        <v>2310</v>
      </c>
      <c r="AK383" s="12">
        <f>'[2]01_2021 UPDATE'!AW125</f>
        <v>0</v>
      </c>
      <c r="AL383" s="4">
        <v>4250.8599999999997</v>
      </c>
      <c r="AM383" s="4">
        <v>3931.84</v>
      </c>
      <c r="AN383" s="4">
        <v>2024.22</v>
      </c>
      <c r="AO383" s="12"/>
      <c r="AP383" s="4">
        <f>E383*0.58</f>
        <v>1786.3999999999999</v>
      </c>
      <c r="AR383" s="12">
        <f>'[2]01_2021 UPDATE'!AZ125</f>
        <v>0</v>
      </c>
      <c r="AS383" s="4">
        <f t="shared" si="314"/>
        <v>1570.8</v>
      </c>
      <c r="AT383" s="4">
        <f t="shared" si="255"/>
        <v>4250.8599999999997</v>
      </c>
      <c r="AU383" s="12">
        <f>'[2]01_2021 UPDATE'!BC125</f>
        <v>0</v>
      </c>
    </row>
    <row r="384" spans="1:49" x14ac:dyDescent="0.25">
      <c r="A384" s="3"/>
      <c r="C384" t="s">
        <v>41</v>
      </c>
      <c r="D384" s="3">
        <v>43202</v>
      </c>
      <c r="E384" s="4">
        <v>216</v>
      </c>
      <c r="F384" s="44"/>
      <c r="H384" s="4">
        <f>E384*0.7</f>
        <v>151.19999999999999</v>
      </c>
      <c r="I384" s="12"/>
      <c r="K384" s="4">
        <v>104.38</v>
      </c>
      <c r="L384" s="12"/>
      <c r="N384" s="4">
        <v>123.83</v>
      </c>
      <c r="O384" s="12"/>
      <c r="R384" s="4">
        <v>129.06</v>
      </c>
      <c r="S384" s="12"/>
      <c r="U384" s="4">
        <v>133.24</v>
      </c>
      <c r="V384" s="12"/>
      <c r="X384" s="4">
        <v>123.76</v>
      </c>
      <c r="Y384" s="12"/>
      <c r="AA384" s="4">
        <v>133.24</v>
      </c>
      <c r="AB384" s="12"/>
      <c r="AD384" s="4">
        <v>129.13999999999999</v>
      </c>
      <c r="AE384" s="12"/>
      <c r="AG384" s="4">
        <v>129.13999999999999</v>
      </c>
      <c r="AH384" s="12"/>
      <c r="AJ384" s="4">
        <v>129.13999999999999</v>
      </c>
      <c r="AK384" s="12"/>
      <c r="AM384" s="4">
        <v>131</v>
      </c>
      <c r="AN384" s="4">
        <v>94.25</v>
      </c>
      <c r="AO384" s="12"/>
      <c r="AQ384" s="4">
        <v>158.86000000000001</v>
      </c>
      <c r="AR384" s="12"/>
      <c r="AU384" s="12"/>
      <c r="AV384" s="4">
        <f>'[2]01_2021 UPDATE'!BD125</f>
        <v>104.38</v>
      </c>
      <c r="AW384" s="4">
        <f>'[2]01_2021 UPDATE'!BE125</f>
        <v>161.43519775369998</v>
      </c>
    </row>
    <row r="385" spans="1:49" x14ac:dyDescent="0.25">
      <c r="A385" s="3" t="s">
        <v>39</v>
      </c>
      <c r="B385" s="1" t="s">
        <v>288</v>
      </c>
      <c r="C385" t="s">
        <v>49</v>
      </c>
      <c r="D385" s="3">
        <v>43233</v>
      </c>
      <c r="E385" s="4">
        <v>3536</v>
      </c>
      <c r="F385" s="44"/>
      <c r="G385" s="4">
        <f t="shared" ref="G385" si="346">E385*0.7</f>
        <v>2475.1999999999998</v>
      </c>
      <c r="I385" s="12">
        <f>'[2]01_2021 UPDATE'!K126</f>
        <v>0</v>
      </c>
      <c r="J385" s="4">
        <f>E385*0.7</f>
        <v>2475.1999999999998</v>
      </c>
      <c r="L385" s="12">
        <f>'[2]01_2021 UPDATE'!N126</f>
        <v>0</v>
      </c>
      <c r="M385" s="4">
        <f t="shared" ref="M385" si="347">E385*0.75</f>
        <v>2652</v>
      </c>
      <c r="O385" s="12">
        <f>'[2]01_2021 UPDATE'!S126</f>
        <v>0</v>
      </c>
      <c r="P385" s="4">
        <f>E385*0.8</f>
        <v>2828.8</v>
      </c>
      <c r="Q385" s="4">
        <f t="shared" ref="Q385" si="348">+E385*0.51</f>
        <v>1803.3600000000001</v>
      </c>
      <c r="S385" s="12">
        <f>'[2]01_2021 UPDATE'!V126</f>
        <v>0</v>
      </c>
      <c r="T385" s="4">
        <v>1913.52</v>
      </c>
      <c r="V385" s="12">
        <f>'[2]01_2021 UPDATE'!AE126</f>
        <v>0</v>
      </c>
      <c r="W385" s="4">
        <f>E385*0.65</f>
        <v>2298.4</v>
      </c>
      <c r="Y385" s="12">
        <f>'[2]01_2021 UPDATE'!AK126</f>
        <v>0</v>
      </c>
      <c r="Z385" s="4">
        <f>E385*0.85</f>
        <v>3005.6</v>
      </c>
      <c r="AB385" s="12">
        <f>'[2]01_2021 UPDATE'!AN126</f>
        <v>0</v>
      </c>
      <c r="AC385" s="4">
        <f>E385*0.75</f>
        <v>2652</v>
      </c>
      <c r="AE385" s="12">
        <f>'[2]01_2021 UPDATE'!AQ126</f>
        <v>0</v>
      </c>
      <c r="AF385" s="4">
        <f>+E385*0.75</f>
        <v>2652</v>
      </c>
      <c r="AH385" s="12">
        <f>'[2]01_2021 UPDATE'!AT126</f>
        <v>0</v>
      </c>
      <c r="AI385" s="4">
        <f>+E385*0.75</f>
        <v>2652</v>
      </c>
      <c r="AK385" s="12">
        <f>'[2]01_2021 UPDATE'!AW126</f>
        <v>0</v>
      </c>
      <c r="AL385" s="4">
        <v>4250.8599999999997</v>
      </c>
      <c r="AM385" s="4">
        <v>3931.84</v>
      </c>
      <c r="AN385" s="4">
        <v>2024.22</v>
      </c>
      <c r="AO385" s="12"/>
      <c r="AP385" s="4">
        <f>E385*0.58</f>
        <v>2050.8799999999997</v>
      </c>
      <c r="AR385" s="12">
        <f>'[2]01_2021 UPDATE'!AZ126</f>
        <v>0</v>
      </c>
      <c r="AS385" s="4">
        <f t="shared" si="314"/>
        <v>1803.3600000000001</v>
      </c>
      <c r="AT385" s="4">
        <f t="shared" si="255"/>
        <v>4250.8599999999997</v>
      </c>
      <c r="AU385" s="12">
        <f>'[2]01_2021 UPDATE'!BC126</f>
        <v>0</v>
      </c>
    </row>
    <row r="386" spans="1:49" x14ac:dyDescent="0.25">
      <c r="A386" s="3"/>
      <c r="C386" t="s">
        <v>41</v>
      </c>
      <c r="D386" s="3">
        <v>43233</v>
      </c>
      <c r="E386" s="4">
        <v>505</v>
      </c>
      <c r="F386" s="44"/>
      <c r="H386" s="4">
        <f>E386*0.7</f>
        <v>353.5</v>
      </c>
      <c r="I386" s="12"/>
      <c r="K386" s="4">
        <v>232.14</v>
      </c>
      <c r="L386" s="12"/>
      <c r="N386" s="4">
        <v>272.93</v>
      </c>
      <c r="O386" s="12"/>
      <c r="R386" s="4">
        <v>289.13</v>
      </c>
      <c r="S386" s="12"/>
      <c r="U386" s="4">
        <v>292.99</v>
      </c>
      <c r="V386" s="12"/>
      <c r="X386" s="4">
        <v>275.22000000000003</v>
      </c>
      <c r="Y386" s="12"/>
      <c r="AA386" s="4">
        <v>292.99</v>
      </c>
      <c r="AB386" s="12"/>
      <c r="AD386" s="4">
        <v>287.18</v>
      </c>
      <c r="AE386" s="12"/>
      <c r="AG386" s="4">
        <v>287.18</v>
      </c>
      <c r="AH386" s="12"/>
      <c r="AJ386" s="4">
        <v>287.18</v>
      </c>
      <c r="AK386" s="12"/>
      <c r="AM386" s="4">
        <v>284.08999999999997</v>
      </c>
      <c r="AN386" s="4">
        <v>204.38</v>
      </c>
      <c r="AO386" s="12"/>
      <c r="AQ386" s="4">
        <v>349.34</v>
      </c>
      <c r="AR386" s="12"/>
      <c r="AU386" s="12"/>
      <c r="AV386" s="4">
        <f>'[2]01_2021 UPDATE'!BD126</f>
        <v>232.14</v>
      </c>
      <c r="AW386" s="4">
        <f>'[2]01_2021 UPDATE'!BE126</f>
        <v>367.5</v>
      </c>
    </row>
    <row r="387" spans="1:49" x14ac:dyDescent="0.25">
      <c r="A387" s="3" t="s">
        <v>39</v>
      </c>
      <c r="B387" s="1" t="s">
        <v>289</v>
      </c>
      <c r="C387" t="s">
        <v>49</v>
      </c>
      <c r="D387" s="3">
        <v>43236</v>
      </c>
      <c r="E387" s="4">
        <v>2573</v>
      </c>
      <c r="F387" s="44"/>
      <c r="G387" s="4">
        <f t="shared" ref="G387" si="349">E387*0.7</f>
        <v>1801.1</v>
      </c>
      <c r="I387" s="12">
        <f>'[2]01_2021 UPDATE'!K128</f>
        <v>0</v>
      </c>
      <c r="J387" s="4">
        <f>E387*0.7</f>
        <v>1801.1</v>
      </c>
      <c r="L387" s="12">
        <f>'[2]01_2021 UPDATE'!N128</f>
        <v>0</v>
      </c>
      <c r="M387" s="4">
        <f t="shared" ref="M387" si="350">E387*0.75</f>
        <v>1929.75</v>
      </c>
      <c r="O387" s="12">
        <f>'[2]01_2021 UPDATE'!S128</f>
        <v>0</v>
      </c>
      <c r="P387" s="4">
        <f>E387*0.8</f>
        <v>2058.4</v>
      </c>
      <c r="Q387" s="4">
        <f t="shared" ref="Q387" si="351">+E387*0.51</f>
        <v>1312.23</v>
      </c>
      <c r="S387" s="12">
        <f>'[2]01_2021 UPDATE'!V128</f>
        <v>0</v>
      </c>
      <c r="T387" s="4">
        <v>1913.52</v>
      </c>
      <c r="V387" s="12">
        <f>'[2]01_2021 UPDATE'!AE128</f>
        <v>0</v>
      </c>
      <c r="W387" s="4">
        <f>E387*0.65</f>
        <v>1672.45</v>
      </c>
      <c r="Y387" s="12">
        <f>'[2]01_2021 UPDATE'!AK128</f>
        <v>0</v>
      </c>
      <c r="Z387" s="4">
        <f>E387*0.85</f>
        <v>2187.0499999999997</v>
      </c>
      <c r="AB387" s="12">
        <f>'[2]01_2021 UPDATE'!AN128</f>
        <v>0</v>
      </c>
      <c r="AC387" s="4">
        <f>E387*0.75</f>
        <v>1929.75</v>
      </c>
      <c r="AE387" s="12">
        <f>'[2]01_2021 UPDATE'!AQ128</f>
        <v>0</v>
      </c>
      <c r="AF387" s="4">
        <f>+E387*0.75</f>
        <v>1929.75</v>
      </c>
      <c r="AH387" s="12">
        <f>'[2]01_2021 UPDATE'!AT128</f>
        <v>0</v>
      </c>
      <c r="AI387" s="4">
        <f>+E387*0.75</f>
        <v>1929.75</v>
      </c>
      <c r="AK387" s="12">
        <f>'[2]01_2021 UPDATE'!AW128</f>
        <v>0</v>
      </c>
      <c r="AL387" s="4">
        <v>2009.2</v>
      </c>
      <c r="AM387" s="4">
        <v>1858.41</v>
      </c>
      <c r="AN387" s="4">
        <v>956.76</v>
      </c>
      <c r="AO387" s="12"/>
      <c r="AP387" s="4">
        <f>E387*0.58</f>
        <v>1492.34</v>
      </c>
      <c r="AR387" s="12">
        <f>'[2]01_2021 UPDATE'!AZ128</f>
        <v>0</v>
      </c>
      <c r="AS387" s="4">
        <f t="shared" si="314"/>
        <v>1312.23</v>
      </c>
      <c r="AT387" s="4">
        <f t="shared" si="255"/>
        <v>2187.0499999999997</v>
      </c>
      <c r="AU387" s="12">
        <f>'[2]01_2021 UPDATE'!BC128</f>
        <v>0</v>
      </c>
    </row>
    <row r="388" spans="1:49" x14ac:dyDescent="0.25">
      <c r="A388" s="3"/>
      <c r="C388" t="s">
        <v>41</v>
      </c>
      <c r="D388" s="3">
        <v>43236</v>
      </c>
      <c r="E388" s="4">
        <v>443</v>
      </c>
      <c r="F388" s="44"/>
      <c r="H388" s="4">
        <f>E388*0.7</f>
        <v>310.09999999999997</v>
      </c>
      <c r="I388" s="12"/>
      <c r="K388" s="4">
        <v>140.38</v>
      </c>
      <c r="L388" s="12"/>
      <c r="N388" s="4">
        <v>165.31</v>
      </c>
      <c r="O388" s="12"/>
      <c r="R388" s="4">
        <v>188.29</v>
      </c>
      <c r="S388" s="12"/>
      <c r="U388" s="4">
        <v>178.41</v>
      </c>
      <c r="V388" s="12"/>
      <c r="X388" s="4">
        <v>166.36</v>
      </c>
      <c r="Y388" s="12"/>
      <c r="AA388" s="4">
        <v>178.41</v>
      </c>
      <c r="AB388" s="12"/>
      <c r="AD388" s="4">
        <v>173.59</v>
      </c>
      <c r="AE388" s="12"/>
      <c r="AG388" s="4">
        <v>173.59</v>
      </c>
      <c r="AH388" s="12"/>
      <c r="AJ388" s="4">
        <v>173.59</v>
      </c>
      <c r="AK388" s="12"/>
      <c r="AM388" s="4">
        <v>173.6</v>
      </c>
      <c r="AN388" s="4">
        <v>124.89</v>
      </c>
      <c r="AO388" s="12"/>
      <c r="AQ388" s="4">
        <v>212.72</v>
      </c>
      <c r="AR388" s="12"/>
      <c r="AU388" s="12"/>
      <c r="AV388" s="4">
        <f>'[2]01_2021 UPDATE'!BD128</f>
        <v>140.32</v>
      </c>
      <c r="AW388" s="4">
        <f>'[2]01_2021 UPDATE'!BE128</f>
        <v>322.5</v>
      </c>
    </row>
    <row r="389" spans="1:49" x14ac:dyDescent="0.25">
      <c r="A389" s="3" t="s">
        <v>39</v>
      </c>
      <c r="B389" s="1" t="s">
        <v>290</v>
      </c>
      <c r="C389" t="s">
        <v>49</v>
      </c>
      <c r="D389" s="3">
        <v>43244</v>
      </c>
      <c r="E389" s="4">
        <v>3732</v>
      </c>
      <c r="F389" s="44"/>
      <c r="G389" s="4">
        <f t="shared" ref="G389" si="352">E389*0.7</f>
        <v>2612.3999999999996</v>
      </c>
      <c r="I389" s="12">
        <f>'[2]01_2021 UPDATE'!K130</f>
        <v>0</v>
      </c>
      <c r="J389" s="4">
        <f>E389*0.7</f>
        <v>2612.3999999999996</v>
      </c>
      <c r="L389" s="12">
        <f>'[2]01_2021 UPDATE'!N130</f>
        <v>0</v>
      </c>
      <c r="M389" s="4">
        <f t="shared" ref="M389" si="353">E389*0.75</f>
        <v>2799</v>
      </c>
      <c r="O389" s="12">
        <f>'[2]01_2021 UPDATE'!S130</f>
        <v>0</v>
      </c>
      <c r="P389" s="4">
        <f>E389*0.8</f>
        <v>2985.6000000000004</v>
      </c>
      <c r="Q389" s="4">
        <f t="shared" ref="Q389" si="354">+E389*0.51</f>
        <v>1903.32</v>
      </c>
      <c r="S389" s="12">
        <f>'[2]01_2021 UPDATE'!V130</f>
        <v>0</v>
      </c>
      <c r="T389" s="4">
        <v>4048.44</v>
      </c>
      <c r="V389" s="12">
        <f>'[2]01_2021 UPDATE'!AE130</f>
        <v>0</v>
      </c>
      <c r="W389" s="4">
        <f>E389*0.65</f>
        <v>2425.8000000000002</v>
      </c>
      <c r="Y389" s="12">
        <f>'[2]01_2021 UPDATE'!AK130</f>
        <v>0</v>
      </c>
      <c r="Z389" s="4">
        <f>E389*0.85</f>
        <v>3172.2</v>
      </c>
      <c r="AB389" s="12">
        <f>'[2]01_2021 UPDATE'!AN130</f>
        <v>0</v>
      </c>
      <c r="AC389" s="4">
        <f>E389*0.75</f>
        <v>2799</v>
      </c>
      <c r="AE389" s="12">
        <f>'[2]01_2021 UPDATE'!AQ130</f>
        <v>0</v>
      </c>
      <c r="AF389" s="4">
        <f>+E389*0.75</f>
        <v>2799</v>
      </c>
      <c r="AH389" s="12">
        <f>'[2]01_2021 UPDATE'!AT130</f>
        <v>0</v>
      </c>
      <c r="AI389" s="4">
        <f>+E389*0.75</f>
        <v>2799</v>
      </c>
      <c r="AK389" s="12">
        <f>'[2]01_2021 UPDATE'!AW130</f>
        <v>0</v>
      </c>
      <c r="AL389" s="4">
        <v>4250.8599999999997</v>
      </c>
      <c r="AM389" s="4">
        <v>3931.84</v>
      </c>
      <c r="AN389" s="4">
        <v>2024.22</v>
      </c>
      <c r="AO389" s="12"/>
      <c r="AP389" s="4">
        <f>E389*0.58</f>
        <v>2164.56</v>
      </c>
      <c r="AR389" s="12">
        <f>'[2]01_2021 UPDATE'!AZ130</f>
        <v>0</v>
      </c>
      <c r="AS389" s="4">
        <f t="shared" si="314"/>
        <v>1903.32</v>
      </c>
      <c r="AT389" s="4">
        <f t="shared" ref="AT389:AT451" si="355">MAX(J389,M389,Q389,P389,T389,W389,Z389,AC389,AF389,AI389,AL389,AM389,AP389)</f>
        <v>4250.8599999999997</v>
      </c>
      <c r="AU389" s="12">
        <f>'[2]01_2021 UPDATE'!BC130</f>
        <v>0</v>
      </c>
    </row>
    <row r="390" spans="1:49" x14ac:dyDescent="0.25">
      <c r="A390" s="3"/>
      <c r="C390" t="s">
        <v>41</v>
      </c>
      <c r="D390" s="3">
        <v>43244</v>
      </c>
      <c r="E390" s="4">
        <v>670</v>
      </c>
      <c r="F390" s="44"/>
      <c r="H390" s="4">
        <f>E390*0.7</f>
        <v>468.99999999999994</v>
      </c>
      <c r="I390" s="12"/>
      <c r="K390" s="4">
        <v>248.84</v>
      </c>
      <c r="L390" s="12"/>
      <c r="N390" s="4">
        <v>293.31</v>
      </c>
      <c r="O390" s="12"/>
      <c r="R390" s="4">
        <v>318.27999999999997</v>
      </c>
      <c r="S390" s="12"/>
      <c r="U390" s="4">
        <v>313.92</v>
      </c>
      <c r="V390" s="12"/>
      <c r="X390" s="4">
        <v>295.02</v>
      </c>
      <c r="Y390" s="12"/>
      <c r="AA390" s="4">
        <v>313.92</v>
      </c>
      <c r="AB390" s="12"/>
      <c r="AD390" s="4">
        <v>307.85000000000002</v>
      </c>
      <c r="AE390" s="12"/>
      <c r="AG390" s="4">
        <v>307.85000000000002</v>
      </c>
      <c r="AH390" s="12"/>
      <c r="AJ390" s="4">
        <v>307.85000000000002</v>
      </c>
      <c r="AK390" s="12"/>
      <c r="AM390" s="4">
        <v>302.08</v>
      </c>
      <c r="AN390" s="4">
        <v>217.32</v>
      </c>
      <c r="AO390" s="12"/>
      <c r="AQ390" s="4">
        <v>374.28</v>
      </c>
      <c r="AR390" s="12"/>
      <c r="AU390" s="12"/>
      <c r="AV390" s="4">
        <f>'[2]01_2021 UPDATE'!BD130</f>
        <v>248.84</v>
      </c>
      <c r="AW390" s="4">
        <f>'[2]01_2021 UPDATE'!BE130</f>
        <v>487.5</v>
      </c>
    </row>
    <row r="391" spans="1:49" ht="30" x14ac:dyDescent="0.25">
      <c r="A391" s="3" t="s">
        <v>39</v>
      </c>
      <c r="B391" s="62" t="s">
        <v>291</v>
      </c>
      <c r="C391" t="s">
        <v>49</v>
      </c>
      <c r="D391" s="3">
        <v>43245</v>
      </c>
      <c r="E391" s="4">
        <v>3461</v>
      </c>
      <c r="F391" s="44"/>
      <c r="G391" s="4">
        <f t="shared" ref="G391" si="356">E391*0.7</f>
        <v>2422.6999999999998</v>
      </c>
      <c r="I391" s="12">
        <f>'[2]01_2021 UPDATE'!K131</f>
        <v>0</v>
      </c>
      <c r="J391" s="4">
        <f>E391*0.7</f>
        <v>2422.6999999999998</v>
      </c>
      <c r="L391" s="12">
        <f>'[2]01_2021 UPDATE'!N131</f>
        <v>0</v>
      </c>
      <c r="M391" s="4">
        <f t="shared" ref="M391" si="357">E391*0.75</f>
        <v>2595.75</v>
      </c>
      <c r="O391" s="12">
        <f>'[2]01_2021 UPDATE'!S131</f>
        <v>0</v>
      </c>
      <c r="P391" s="4">
        <f>E391*0.8</f>
        <v>2768.8</v>
      </c>
      <c r="Q391" s="4">
        <f t="shared" ref="Q391" si="358">+E391*0.51</f>
        <v>1765.1100000000001</v>
      </c>
      <c r="S391" s="12">
        <f>'[2]01_2021 UPDATE'!V131</f>
        <v>0</v>
      </c>
      <c r="T391" s="4">
        <v>4048.44</v>
      </c>
      <c r="V391" s="12">
        <f>'[2]01_2021 UPDATE'!AE131</f>
        <v>0</v>
      </c>
      <c r="W391" s="4">
        <f>E391*0.65</f>
        <v>2249.65</v>
      </c>
      <c r="Y391" s="12">
        <f>'[2]01_2021 UPDATE'!AK131</f>
        <v>0</v>
      </c>
      <c r="Z391" s="4">
        <f>E391*0.85</f>
        <v>2941.85</v>
      </c>
      <c r="AB391" s="12">
        <f>'[2]01_2021 UPDATE'!AN131</f>
        <v>0</v>
      </c>
      <c r="AC391" s="4">
        <f>E391*0.75</f>
        <v>2595.75</v>
      </c>
      <c r="AE391" s="12">
        <f>'[2]01_2021 UPDATE'!AQ131</f>
        <v>0</v>
      </c>
      <c r="AF391" s="4">
        <f>+E391*0.75</f>
        <v>2595.75</v>
      </c>
      <c r="AH391" s="12">
        <f>'[2]01_2021 UPDATE'!AT131</f>
        <v>0</v>
      </c>
      <c r="AI391" s="4">
        <f>+E391*0.75</f>
        <v>2595.75</v>
      </c>
      <c r="AK391" s="12">
        <f>'[2]01_2021 UPDATE'!AW131</f>
        <v>0</v>
      </c>
      <c r="AL391" s="4">
        <v>4250.8599999999997</v>
      </c>
      <c r="AM391" s="4">
        <v>3931.84</v>
      </c>
      <c r="AN391" s="4">
        <v>2024.22</v>
      </c>
      <c r="AO391" s="12"/>
      <c r="AP391" s="4">
        <f>E391*0.58</f>
        <v>2007.3799999999999</v>
      </c>
      <c r="AR391" s="12">
        <f>'[2]01_2021 UPDATE'!AZ131</f>
        <v>0</v>
      </c>
      <c r="AS391" s="4">
        <f t="shared" si="314"/>
        <v>1765.1100000000001</v>
      </c>
      <c r="AT391" s="4">
        <f t="shared" si="355"/>
        <v>4250.8599999999997</v>
      </c>
      <c r="AU391" s="12">
        <f>'[2]01_2021 UPDATE'!BC131</f>
        <v>0</v>
      </c>
    </row>
    <row r="392" spans="1:49" x14ac:dyDescent="0.25">
      <c r="A392" s="3"/>
      <c r="C392" t="s">
        <v>41</v>
      </c>
      <c r="D392" s="3">
        <v>43245</v>
      </c>
      <c r="E392" s="4">
        <v>361</v>
      </c>
      <c r="F392" s="44"/>
      <c r="H392" s="4">
        <f>E392*0.7</f>
        <v>252.7</v>
      </c>
      <c r="I392" s="12"/>
      <c r="K392" s="4">
        <v>178.31</v>
      </c>
      <c r="L392" s="12"/>
      <c r="N392" s="4">
        <v>210.22</v>
      </c>
      <c r="O392" s="12"/>
      <c r="R392" s="4">
        <v>204.52</v>
      </c>
      <c r="S392" s="12"/>
      <c r="U392" s="4">
        <v>225.13</v>
      </c>
      <c r="V392" s="12"/>
      <c r="X392" s="4">
        <v>211.4</v>
      </c>
      <c r="Y392" s="12"/>
      <c r="AA392" s="4">
        <v>225.13</v>
      </c>
      <c r="AB392" s="12"/>
      <c r="AD392" s="4">
        <v>220.59</v>
      </c>
      <c r="AE392" s="12"/>
      <c r="AG392" s="4">
        <v>220.59</v>
      </c>
      <c r="AH392" s="12"/>
      <c r="AJ392" s="4">
        <v>220.59</v>
      </c>
      <c r="AK392" s="12"/>
      <c r="AM392" s="4">
        <v>219.41</v>
      </c>
      <c r="AN392" s="4">
        <v>157.85</v>
      </c>
      <c r="AO392" s="12"/>
      <c r="AQ392" s="4">
        <v>268.42</v>
      </c>
      <c r="AR392" s="12"/>
      <c r="AU392" s="12"/>
      <c r="AV392" s="4">
        <f>'[2]01_2021 UPDATE'!BD131</f>
        <v>178.31</v>
      </c>
      <c r="AW392" s="4">
        <f>'[2]01_2021 UPDATE'!BE131</f>
        <v>263.28028618190001</v>
      </c>
    </row>
    <row r="393" spans="1:49" ht="30" x14ac:dyDescent="0.25">
      <c r="A393" s="3" t="s">
        <v>39</v>
      </c>
      <c r="B393" s="62" t="s">
        <v>292</v>
      </c>
      <c r="C393" t="s">
        <v>49</v>
      </c>
      <c r="D393" s="3">
        <v>43247</v>
      </c>
      <c r="E393" s="4">
        <v>2712</v>
      </c>
      <c r="F393" s="44"/>
      <c r="G393" s="4">
        <f t="shared" ref="G393" si="359">E393*0.7</f>
        <v>1898.3999999999999</v>
      </c>
      <c r="I393" s="12">
        <f>'[2]01_2021 UPDATE'!K133</f>
        <v>0</v>
      </c>
      <c r="J393" s="4">
        <f>E393*0.7</f>
        <v>1898.3999999999999</v>
      </c>
      <c r="L393" s="12">
        <f>'[2]01_2021 UPDATE'!N133</f>
        <v>0</v>
      </c>
      <c r="M393" s="4">
        <f t="shared" ref="M393" si="360">E393*0.75</f>
        <v>2034</v>
      </c>
      <c r="O393" s="12">
        <f>'[2]01_2021 UPDATE'!S133</f>
        <v>0</v>
      </c>
      <c r="P393" s="4">
        <f>E393*0.8</f>
        <v>2169.6</v>
      </c>
      <c r="Q393" s="4">
        <f t="shared" ref="Q393" si="361">+E393*0.51</f>
        <v>1383.1200000000001</v>
      </c>
      <c r="S393" s="12">
        <f>'[2]01_2021 UPDATE'!V133</f>
        <v>0</v>
      </c>
      <c r="T393" s="4">
        <v>1913.52</v>
      </c>
      <c r="V393" s="12">
        <f>'[2]01_2021 UPDATE'!AE133</f>
        <v>0</v>
      </c>
      <c r="W393" s="4">
        <f>E393*0.65</f>
        <v>1762.8</v>
      </c>
      <c r="Y393" s="12">
        <f>'[2]01_2021 UPDATE'!AK133</f>
        <v>0</v>
      </c>
      <c r="Z393" s="4">
        <f>E393*0.85</f>
        <v>2305.1999999999998</v>
      </c>
      <c r="AB393" s="12">
        <f>'[2]01_2021 UPDATE'!AN133</f>
        <v>0</v>
      </c>
      <c r="AC393" s="4">
        <f>E393*0.75</f>
        <v>2034</v>
      </c>
      <c r="AE393" s="12">
        <f>'[2]01_2021 UPDATE'!AQ133</f>
        <v>0</v>
      </c>
      <c r="AF393" s="4">
        <f>+E393*0.75</f>
        <v>2034</v>
      </c>
      <c r="AH393" s="12">
        <f>'[2]01_2021 UPDATE'!AT133</f>
        <v>0</v>
      </c>
      <c r="AI393" s="4">
        <f>+E393*0.75</f>
        <v>2034</v>
      </c>
      <c r="AK393" s="12">
        <f>'[2]01_2021 UPDATE'!AW133</f>
        <v>0</v>
      </c>
      <c r="AL393" s="4">
        <v>2009.2</v>
      </c>
      <c r="AM393" s="4">
        <v>1858.41</v>
      </c>
      <c r="AN393" s="4">
        <v>956.76</v>
      </c>
      <c r="AO393" s="12"/>
      <c r="AP393" s="4">
        <f>E393*0.58</f>
        <v>1572.9599999999998</v>
      </c>
      <c r="AR393" s="12">
        <f>'[2]01_2021 UPDATE'!AZ133</f>
        <v>0</v>
      </c>
      <c r="AS393" s="4">
        <f t="shared" si="314"/>
        <v>1383.1200000000001</v>
      </c>
      <c r="AT393" s="4">
        <f t="shared" si="355"/>
        <v>2305.1999999999998</v>
      </c>
      <c r="AU393" s="12">
        <f>'[2]01_2021 UPDATE'!BC133</f>
        <v>0</v>
      </c>
    </row>
    <row r="394" spans="1:49" x14ac:dyDescent="0.25">
      <c r="A394" s="3"/>
      <c r="C394" t="s">
        <v>41</v>
      </c>
      <c r="D394" s="3">
        <v>43247</v>
      </c>
      <c r="E394" s="4">
        <v>510</v>
      </c>
      <c r="F394" s="44"/>
      <c r="H394" s="4">
        <f>E394*0.7</f>
        <v>357</v>
      </c>
      <c r="I394" s="12"/>
      <c r="K394" s="4">
        <v>179.49</v>
      </c>
      <c r="L394" s="12"/>
      <c r="N394" s="4">
        <v>211.75</v>
      </c>
      <c r="O394" s="12"/>
      <c r="R394" s="4">
        <v>216.64</v>
      </c>
      <c r="S394" s="12"/>
      <c r="U394" s="4">
        <v>226.82</v>
      </c>
      <c r="V394" s="12"/>
      <c r="X394" s="4">
        <v>212.8</v>
      </c>
      <c r="Y394" s="12"/>
      <c r="AA394" s="4">
        <v>226.82</v>
      </c>
      <c r="AB394" s="12"/>
      <c r="AD394" s="4">
        <v>222.06</v>
      </c>
      <c r="AE394" s="12"/>
      <c r="AG394" s="4">
        <v>222.06</v>
      </c>
      <c r="AH394" s="12"/>
      <c r="AJ394" s="4">
        <v>222.06</v>
      </c>
      <c r="AK394" s="12"/>
      <c r="AM394" s="4">
        <v>220.35</v>
      </c>
      <c r="AN394" s="4">
        <v>158.53</v>
      </c>
      <c r="AO394" s="12"/>
      <c r="AQ394" s="4">
        <v>270.43</v>
      </c>
      <c r="AR394" s="12"/>
      <c r="AU394" s="12"/>
      <c r="AV394" s="4">
        <f>'[2]01_2021 UPDATE'!BD133</f>
        <v>179.49</v>
      </c>
      <c r="AW394" s="4">
        <f>'[2]01_2021 UPDATE'!BE133</f>
        <v>371.25</v>
      </c>
    </row>
    <row r="395" spans="1:49" x14ac:dyDescent="0.25">
      <c r="A395" s="3" t="s">
        <v>39</v>
      </c>
      <c r="B395" s="1" t="s">
        <v>293</v>
      </c>
      <c r="C395" t="s">
        <v>49</v>
      </c>
      <c r="D395" s="3">
        <v>43248</v>
      </c>
      <c r="E395" s="4">
        <v>2677</v>
      </c>
      <c r="F395" s="44"/>
      <c r="G395" s="4">
        <f t="shared" ref="G395" si="362">E395*0.7</f>
        <v>1873.8999999999999</v>
      </c>
      <c r="I395" s="12">
        <f>'[2]01_2021 UPDATE'!K134</f>
        <v>0</v>
      </c>
      <c r="J395" s="4">
        <f>E395*0.7</f>
        <v>1873.8999999999999</v>
      </c>
      <c r="L395" s="12">
        <f>'[2]01_2021 UPDATE'!N134</f>
        <v>0</v>
      </c>
      <c r="M395" s="4">
        <f t="shared" ref="M395" si="363">E395*0.75</f>
        <v>2007.75</v>
      </c>
      <c r="O395" s="12">
        <f>'[2]01_2021 UPDATE'!S134</f>
        <v>0</v>
      </c>
      <c r="P395" s="4">
        <f>E395*0.8</f>
        <v>2141.6</v>
      </c>
      <c r="Q395" s="4">
        <f t="shared" ref="Q395" si="364">+E395*0.51</f>
        <v>1365.27</v>
      </c>
      <c r="S395" s="12">
        <f>'[2]01_2021 UPDATE'!V134</f>
        <v>0</v>
      </c>
      <c r="T395" s="4">
        <v>4048.44</v>
      </c>
      <c r="V395" s="12">
        <f>'[2]01_2021 UPDATE'!AE134</f>
        <v>0</v>
      </c>
      <c r="W395" s="4">
        <f>E395*0.65</f>
        <v>1740.05</v>
      </c>
      <c r="Y395" s="12">
        <f>'[2]01_2021 UPDATE'!AK134</f>
        <v>0</v>
      </c>
      <c r="Z395" s="4">
        <f>E395*0.85</f>
        <v>2275.4499999999998</v>
      </c>
      <c r="AB395" s="12">
        <f>'[2]01_2021 UPDATE'!AN134</f>
        <v>0</v>
      </c>
      <c r="AC395" s="4">
        <f>E395*0.75</f>
        <v>2007.75</v>
      </c>
      <c r="AE395" s="12">
        <f>'[2]01_2021 UPDATE'!AQ134</f>
        <v>0</v>
      </c>
      <c r="AF395" s="4">
        <f>+E395*0.75</f>
        <v>2007.75</v>
      </c>
      <c r="AH395" s="12">
        <f>'[2]01_2021 UPDATE'!AT134</f>
        <v>0</v>
      </c>
      <c r="AI395" s="4">
        <f>+E395*0.75</f>
        <v>2007.75</v>
      </c>
      <c r="AK395" s="12">
        <f>'[2]01_2021 UPDATE'!AW134</f>
        <v>0</v>
      </c>
      <c r="AL395" s="4">
        <v>2009.2</v>
      </c>
      <c r="AM395" s="4">
        <v>1858.41</v>
      </c>
      <c r="AN395" s="4">
        <v>956.76</v>
      </c>
      <c r="AO395" s="12"/>
      <c r="AP395" s="4">
        <f>E395*0.58</f>
        <v>1552.6599999999999</v>
      </c>
      <c r="AR395" s="12">
        <f>'[2]01_2021 UPDATE'!AZ134</f>
        <v>0</v>
      </c>
      <c r="AS395" s="4">
        <f t="shared" si="314"/>
        <v>1365.27</v>
      </c>
      <c r="AT395" s="4">
        <f t="shared" si="355"/>
        <v>4048.44</v>
      </c>
      <c r="AU395" s="12">
        <f>'[2]01_2021 UPDATE'!BC134</f>
        <v>0</v>
      </c>
    </row>
    <row r="396" spans="1:49" x14ac:dyDescent="0.25">
      <c r="A396" s="3"/>
      <c r="C396" t="s">
        <v>41</v>
      </c>
      <c r="D396" s="3">
        <v>43248</v>
      </c>
      <c r="E396" s="4">
        <v>474</v>
      </c>
      <c r="F396" s="44"/>
      <c r="H396" s="4">
        <f>E396*0.7</f>
        <v>331.79999999999995</v>
      </c>
      <c r="I396" s="12"/>
      <c r="K396" s="4">
        <v>168.08</v>
      </c>
      <c r="L396" s="12"/>
      <c r="N396" s="4">
        <v>198.97</v>
      </c>
      <c r="O396" s="12"/>
      <c r="R396" s="4">
        <v>202.95</v>
      </c>
      <c r="S396" s="12"/>
      <c r="U396" s="4">
        <v>213.54</v>
      </c>
      <c r="V396" s="12"/>
      <c r="X396" s="4">
        <v>199.25</v>
      </c>
      <c r="Y396" s="12"/>
      <c r="AA396" s="4">
        <v>213.54</v>
      </c>
      <c r="AB396" s="12"/>
      <c r="AD396" s="4">
        <v>207.91</v>
      </c>
      <c r="AE396" s="12"/>
      <c r="AG396" s="4">
        <v>207.91</v>
      </c>
      <c r="AH396" s="12"/>
      <c r="AJ396" s="4">
        <v>207.91</v>
      </c>
      <c r="AK396" s="12"/>
      <c r="AM396" s="4">
        <v>207.51</v>
      </c>
      <c r="AN396" s="4">
        <v>149.29</v>
      </c>
      <c r="AO396" s="12"/>
      <c r="AQ396" s="4">
        <v>254.61</v>
      </c>
      <c r="AR396" s="12"/>
      <c r="AU396" s="12"/>
      <c r="AV396" s="4">
        <f>'[2]01_2021 UPDATE'!BD134</f>
        <v>168.06</v>
      </c>
      <c r="AW396" s="4">
        <f>'[2]01_2021 UPDATE'!BE134</f>
        <v>345</v>
      </c>
    </row>
    <row r="397" spans="1:49" x14ac:dyDescent="0.25">
      <c r="A397" s="3" t="s">
        <v>39</v>
      </c>
      <c r="B397" s="1" t="s">
        <v>294</v>
      </c>
      <c r="C397" t="s">
        <v>49</v>
      </c>
      <c r="D397" s="3">
        <v>43249</v>
      </c>
      <c r="E397" s="4">
        <v>3386</v>
      </c>
      <c r="F397" s="44"/>
      <c r="G397" s="4">
        <f t="shared" ref="G397" si="365">E397*0.7</f>
        <v>2370.1999999999998</v>
      </c>
      <c r="I397" s="12">
        <f>'[2]01_2021 UPDATE'!K135</f>
        <v>0</v>
      </c>
      <c r="J397" s="4">
        <f>E397*0.7</f>
        <v>2370.1999999999998</v>
      </c>
      <c r="L397" s="12">
        <f>'[2]01_2021 UPDATE'!N135</f>
        <v>0</v>
      </c>
      <c r="M397" s="4">
        <f t="shared" ref="M397" si="366">E397*0.75</f>
        <v>2539.5</v>
      </c>
      <c r="O397" s="12">
        <f>'[2]01_2021 UPDATE'!S135</f>
        <v>0</v>
      </c>
      <c r="P397" s="4">
        <f>E397*0.8</f>
        <v>2708.8</v>
      </c>
      <c r="Q397" s="4">
        <f t="shared" ref="Q397" si="367">+E397*0.51</f>
        <v>1726.8600000000001</v>
      </c>
      <c r="S397" s="12">
        <f>'[2]01_2021 UPDATE'!V135</f>
        <v>0</v>
      </c>
      <c r="T397" s="4">
        <v>4048.44</v>
      </c>
      <c r="V397" s="12">
        <f>'[2]01_2021 UPDATE'!AE135</f>
        <v>0</v>
      </c>
      <c r="W397" s="4">
        <f>E397*0.65</f>
        <v>2200.9</v>
      </c>
      <c r="Y397" s="12">
        <f>'[2]01_2021 UPDATE'!AK135</f>
        <v>0</v>
      </c>
      <c r="Z397" s="4">
        <f>E397*0.85</f>
        <v>2878.1</v>
      </c>
      <c r="AB397" s="12">
        <f>'[2]01_2021 UPDATE'!AN135</f>
        <v>0</v>
      </c>
      <c r="AC397" s="4">
        <f>E397*0.75</f>
        <v>2539.5</v>
      </c>
      <c r="AE397" s="12">
        <f>'[2]01_2021 UPDATE'!AQ135</f>
        <v>0</v>
      </c>
      <c r="AF397" s="4">
        <f>+E397*0.75</f>
        <v>2539.5</v>
      </c>
      <c r="AH397" s="12">
        <f>'[2]01_2021 UPDATE'!AT135</f>
        <v>0</v>
      </c>
      <c r="AI397" s="4">
        <f>+E397*0.75</f>
        <v>2539.5</v>
      </c>
      <c r="AK397" s="12">
        <f>'[2]01_2021 UPDATE'!AW135</f>
        <v>0</v>
      </c>
      <c r="AL397" s="4">
        <v>2009.2</v>
      </c>
      <c r="AM397" s="4">
        <v>1858.41</v>
      </c>
      <c r="AN397" s="4">
        <v>956.76</v>
      </c>
      <c r="AO397" s="12"/>
      <c r="AP397" s="4">
        <f>E397*0.58</f>
        <v>1963.8799999999999</v>
      </c>
      <c r="AR397" s="12">
        <f>'[2]01_2021 UPDATE'!AZ135</f>
        <v>0</v>
      </c>
      <c r="AS397" s="4">
        <f t="shared" si="314"/>
        <v>1726.8600000000001</v>
      </c>
      <c r="AT397" s="4">
        <f t="shared" si="355"/>
        <v>4048.44</v>
      </c>
      <c r="AU397" s="12">
        <f>'[2]01_2021 UPDATE'!BC135</f>
        <v>0</v>
      </c>
    </row>
    <row r="398" spans="1:49" x14ac:dyDescent="0.25">
      <c r="A398" s="3"/>
      <c r="C398" t="s">
        <v>41</v>
      </c>
      <c r="D398" s="3">
        <v>43249</v>
      </c>
      <c r="E398" s="4">
        <v>340</v>
      </c>
      <c r="F398" s="44"/>
      <c r="H398" s="4">
        <f>E398*0.7</f>
        <v>237.99999999999997</v>
      </c>
      <c r="I398" s="12"/>
      <c r="K398" s="4">
        <v>155.36000000000001</v>
      </c>
      <c r="L398" s="12"/>
      <c r="N398" s="4">
        <v>184.14</v>
      </c>
      <c r="O398" s="12"/>
      <c r="R398" s="4">
        <v>186.98</v>
      </c>
      <c r="S398" s="12"/>
      <c r="U398" s="4">
        <v>197.43</v>
      </c>
      <c r="V398" s="12"/>
      <c r="X398" s="4">
        <v>184.2</v>
      </c>
      <c r="Y398" s="12"/>
      <c r="AA398" s="4">
        <v>197.43</v>
      </c>
      <c r="AB398" s="12"/>
      <c r="AD398" s="4">
        <v>192.2</v>
      </c>
      <c r="AE398" s="12"/>
      <c r="AG398" s="4">
        <v>192.2</v>
      </c>
      <c r="AH398" s="12"/>
      <c r="AJ398" s="4">
        <v>192.2</v>
      </c>
      <c r="AK398" s="12"/>
      <c r="AM398" s="4">
        <v>191.32</v>
      </c>
      <c r="AN398" s="4">
        <v>137.63999999999999</v>
      </c>
      <c r="AO398" s="12"/>
      <c r="AQ398" s="4">
        <v>235.39</v>
      </c>
      <c r="AR398" s="12"/>
      <c r="AU398" s="12"/>
      <c r="AV398" s="4">
        <f>'[2]01_2021 UPDATE'!BD135</f>
        <v>155.36000000000001</v>
      </c>
      <c r="AW398" s="4">
        <f>'[2]01_2021 UPDATE'!BE135</f>
        <v>247.5</v>
      </c>
    </row>
    <row r="399" spans="1:49" x14ac:dyDescent="0.25">
      <c r="A399" s="3" t="s">
        <v>39</v>
      </c>
      <c r="B399" s="1" t="s">
        <v>295</v>
      </c>
      <c r="C399" t="s">
        <v>49</v>
      </c>
      <c r="D399" s="3">
        <v>70030</v>
      </c>
      <c r="E399" s="4">
        <v>257</v>
      </c>
      <c r="F399" s="44"/>
      <c r="G399" s="4">
        <f t="shared" ref="G399" si="368">E399*0.7</f>
        <v>179.89999999999998</v>
      </c>
      <c r="I399" s="12">
        <f>'[2]01_2021 UPDATE'!K168</f>
        <v>0</v>
      </c>
      <c r="J399" s="4">
        <f>E399*0.7</f>
        <v>179.89999999999998</v>
      </c>
      <c r="L399" s="12">
        <f>'[2]01_2021 UPDATE'!N168</f>
        <v>0</v>
      </c>
      <c r="M399" s="4">
        <f t="shared" ref="M399" si="369">E399*0.75</f>
        <v>192.75</v>
      </c>
      <c r="O399" s="12">
        <f>'[2]01_2021 UPDATE'!S168</f>
        <v>0</v>
      </c>
      <c r="P399" s="4">
        <f>E399*0.8</f>
        <v>205.60000000000002</v>
      </c>
      <c r="Q399" s="4">
        <f t="shared" ref="Q399" si="370">+E399*0.51</f>
        <v>131.07</v>
      </c>
      <c r="S399" s="12">
        <f>'[2]01_2021 UPDATE'!V168</f>
        <v>0</v>
      </c>
      <c r="T399" s="4">
        <v>220.56</v>
      </c>
      <c r="V399" s="12">
        <f>'[2]01_2021 UPDATE'!AE168</f>
        <v>0</v>
      </c>
      <c r="W399" s="4">
        <f>E399*0.65</f>
        <v>167.05</v>
      </c>
      <c r="Y399" s="12">
        <f>'[2]01_2021 UPDATE'!AK168</f>
        <v>0</v>
      </c>
      <c r="Z399" s="4">
        <f>E399*0.85</f>
        <v>218.45</v>
      </c>
      <c r="AB399" s="12">
        <f>'[2]01_2021 UPDATE'!AN168</f>
        <v>0</v>
      </c>
      <c r="AC399" s="4">
        <f>E399*0.75</f>
        <v>192.75</v>
      </c>
      <c r="AE399" s="12">
        <f>'[2]01_2021 UPDATE'!AQ168</f>
        <v>0</v>
      </c>
      <c r="AF399" s="4">
        <f>+E399*0.75</f>
        <v>192.75</v>
      </c>
      <c r="AH399" s="12">
        <f>'[2]01_2021 UPDATE'!AT168</f>
        <v>0</v>
      </c>
      <c r="AI399" s="4">
        <f>+E399*0.75</f>
        <v>192.75</v>
      </c>
      <c r="AK399" s="12">
        <f>'[2]01_2021 UPDATE'!AW168</f>
        <v>0</v>
      </c>
      <c r="AL399" s="4">
        <v>192.78</v>
      </c>
      <c r="AM399" s="4">
        <v>178.31</v>
      </c>
      <c r="AN399" s="4">
        <v>91.8</v>
      </c>
      <c r="AO399" s="12"/>
      <c r="AP399" s="4">
        <f>E399*0.58</f>
        <v>149.06</v>
      </c>
      <c r="AR399" s="12">
        <f>'[2]01_2021 UPDATE'!AZ168</f>
        <v>0</v>
      </c>
      <c r="AS399" s="4">
        <f t="shared" si="314"/>
        <v>131.07</v>
      </c>
      <c r="AT399" s="4">
        <f t="shared" si="355"/>
        <v>220.56</v>
      </c>
      <c r="AU399" s="12">
        <f>'[2]01_2021 UPDATE'!BC168</f>
        <v>0</v>
      </c>
    </row>
    <row r="400" spans="1:49" x14ac:dyDescent="0.25">
      <c r="A400" s="3"/>
      <c r="C400" t="s">
        <v>41</v>
      </c>
      <c r="D400" s="3">
        <v>70030</v>
      </c>
      <c r="E400" s="4">
        <v>26</v>
      </c>
      <c r="F400" s="44"/>
      <c r="H400" s="4">
        <f>E400*0.7</f>
        <v>18.2</v>
      </c>
      <c r="I400" s="12"/>
      <c r="K400" s="4">
        <v>9.34</v>
      </c>
      <c r="L400" s="12"/>
      <c r="N400" s="4">
        <v>10.67</v>
      </c>
      <c r="O400" s="12"/>
      <c r="R400" s="4">
        <v>8.1199999999999992</v>
      </c>
      <c r="S400" s="12"/>
      <c r="U400" s="4">
        <v>10.88</v>
      </c>
      <c r="V400" s="12"/>
      <c r="X400" s="4">
        <v>10</v>
      </c>
      <c r="Y400" s="12"/>
      <c r="AA400" s="4">
        <v>10.88</v>
      </c>
      <c r="AB400" s="12"/>
      <c r="AD400" s="4">
        <v>10.44</v>
      </c>
      <c r="AE400" s="12"/>
      <c r="AG400" s="4">
        <v>10.44</v>
      </c>
      <c r="AH400" s="12"/>
      <c r="AJ400" s="4">
        <v>10.44</v>
      </c>
      <c r="AK400" s="12"/>
      <c r="AM400" s="4">
        <v>12.28</v>
      </c>
      <c r="AN400" s="4">
        <v>8.83</v>
      </c>
      <c r="AO400" s="12"/>
      <c r="AQ400" s="4">
        <v>13.56</v>
      </c>
      <c r="AR400" s="12"/>
      <c r="AU400" s="12"/>
      <c r="AV400" s="4">
        <f>'[2]01_2021 UPDATE'!BD168</f>
        <v>8.1199999999999992</v>
      </c>
      <c r="AW400" s="4">
        <f>'[2]01_2021 UPDATE'!BE168</f>
        <v>18.75</v>
      </c>
    </row>
    <row r="401" spans="1:49" x14ac:dyDescent="0.25">
      <c r="A401" s="3" t="s">
        <v>39</v>
      </c>
      <c r="B401" s="1" t="s">
        <v>296</v>
      </c>
      <c r="C401" t="s">
        <v>49</v>
      </c>
      <c r="D401" s="3">
        <v>70110</v>
      </c>
      <c r="E401" s="4">
        <v>404</v>
      </c>
      <c r="F401" s="44"/>
      <c r="G401" s="4">
        <f t="shared" ref="G401" si="371">E401*0.7</f>
        <v>282.79999999999995</v>
      </c>
      <c r="I401" s="12">
        <f>'[2]01_2021 UPDATE'!K169</f>
        <v>0</v>
      </c>
      <c r="J401" s="4">
        <f>E401*0.7</f>
        <v>282.79999999999995</v>
      </c>
      <c r="L401" s="12">
        <f>'[2]01_2021 UPDATE'!N169</f>
        <v>0</v>
      </c>
      <c r="M401" s="4">
        <f t="shared" ref="M401" si="372">E401*0.75</f>
        <v>303</v>
      </c>
      <c r="O401" s="12">
        <f>'[2]01_2021 UPDATE'!S169</f>
        <v>0</v>
      </c>
      <c r="P401" s="4">
        <f>E401*0.8</f>
        <v>323.20000000000005</v>
      </c>
      <c r="Q401" s="4">
        <f t="shared" ref="Q401" si="373">+E401*0.51</f>
        <v>206.04</v>
      </c>
      <c r="S401" s="12">
        <f>'[2]01_2021 UPDATE'!V169</f>
        <v>0</v>
      </c>
      <c r="T401" s="4">
        <v>220.56</v>
      </c>
      <c r="V401" s="12">
        <f>'[2]01_2021 UPDATE'!AE169</f>
        <v>0</v>
      </c>
      <c r="W401" s="4">
        <f>E401*0.65</f>
        <v>262.60000000000002</v>
      </c>
      <c r="Y401" s="12">
        <f>'[2]01_2021 UPDATE'!AK169</f>
        <v>0</v>
      </c>
      <c r="Z401" s="4">
        <f>E401*0.85</f>
        <v>343.4</v>
      </c>
      <c r="AB401" s="12">
        <f>'[2]01_2021 UPDATE'!AN169</f>
        <v>0</v>
      </c>
      <c r="AC401" s="4">
        <f>E401*0.75</f>
        <v>303</v>
      </c>
      <c r="AE401" s="12">
        <f>'[2]01_2021 UPDATE'!AQ169</f>
        <v>0</v>
      </c>
      <c r="AF401" s="4">
        <f>+E401*0.75</f>
        <v>303</v>
      </c>
      <c r="AH401" s="12">
        <f>'[2]01_2021 UPDATE'!AT169</f>
        <v>0</v>
      </c>
      <c r="AI401" s="4">
        <f>+E401*0.75</f>
        <v>303</v>
      </c>
      <c r="AK401" s="12">
        <f>'[2]01_2021 UPDATE'!AW169</f>
        <v>0</v>
      </c>
      <c r="AL401" s="4">
        <v>231.59</v>
      </c>
      <c r="AM401" s="4">
        <v>214.21</v>
      </c>
      <c r="AN401" s="4">
        <v>110.28</v>
      </c>
      <c r="AO401" s="12"/>
      <c r="AP401" s="4">
        <f>E401*0.58</f>
        <v>234.32</v>
      </c>
      <c r="AR401" s="12">
        <f>'[2]01_2021 UPDATE'!AZ169</f>
        <v>0</v>
      </c>
      <c r="AS401" s="4">
        <f t="shared" si="314"/>
        <v>206.04</v>
      </c>
      <c r="AT401" s="4">
        <f t="shared" si="355"/>
        <v>343.4</v>
      </c>
      <c r="AU401" s="12">
        <f>'[2]01_2021 UPDATE'!BC169</f>
        <v>0</v>
      </c>
    </row>
    <row r="402" spans="1:49" x14ac:dyDescent="0.25">
      <c r="A402" s="3"/>
      <c r="C402" t="s">
        <v>41</v>
      </c>
      <c r="D402" s="3">
        <v>70110</v>
      </c>
      <c r="E402" s="4">
        <v>30</v>
      </c>
      <c r="F402" s="44"/>
      <c r="H402" s="4">
        <f>E402*0.7</f>
        <v>21</v>
      </c>
      <c r="I402" s="12"/>
      <c r="K402" s="4">
        <v>12.95</v>
      </c>
      <c r="L402" s="12"/>
      <c r="N402" s="4">
        <v>14.38</v>
      </c>
      <c r="O402" s="12"/>
      <c r="R402" s="4">
        <v>11.54</v>
      </c>
      <c r="S402" s="12"/>
      <c r="U402" s="4">
        <v>15.28</v>
      </c>
      <c r="V402" s="12"/>
      <c r="X402" s="4">
        <v>15.04</v>
      </c>
      <c r="Y402" s="12"/>
      <c r="AA402" s="4">
        <v>15.28</v>
      </c>
      <c r="AB402" s="12"/>
      <c r="AD402" s="4">
        <v>15.69</v>
      </c>
      <c r="AE402" s="12"/>
      <c r="AG402" s="4">
        <v>15.69</v>
      </c>
      <c r="AH402" s="12"/>
      <c r="AJ402" s="4">
        <v>15.69</v>
      </c>
      <c r="AK402" s="12"/>
      <c r="AM402" s="4">
        <v>16.579999999999998</v>
      </c>
      <c r="AN402" s="4">
        <v>11.93</v>
      </c>
      <c r="AO402" s="12"/>
      <c r="AQ402" s="4">
        <v>19.04</v>
      </c>
      <c r="AR402" s="12"/>
      <c r="AU402" s="12"/>
      <c r="AV402" s="4">
        <f>'[2]01_2021 UPDATE'!BD169</f>
        <v>11.54</v>
      </c>
      <c r="AW402" s="4">
        <f>'[2]01_2021 UPDATE'!BE169</f>
        <v>21.75</v>
      </c>
    </row>
    <row r="403" spans="1:49" x14ac:dyDescent="0.25">
      <c r="A403" s="3" t="s">
        <v>39</v>
      </c>
      <c r="B403" s="1" t="s">
        <v>297</v>
      </c>
      <c r="C403" t="s">
        <v>49</v>
      </c>
      <c r="D403" s="3">
        <v>70150</v>
      </c>
      <c r="E403" s="4">
        <v>404</v>
      </c>
      <c r="F403" s="44"/>
      <c r="G403" s="4">
        <f t="shared" ref="G403" si="374">E403*0.7</f>
        <v>282.79999999999995</v>
      </c>
      <c r="I403" s="12">
        <f>'[2]01_2021 UPDATE'!K171</f>
        <v>0</v>
      </c>
      <c r="J403" s="4">
        <f>E403*0.7</f>
        <v>282.79999999999995</v>
      </c>
      <c r="L403" s="12">
        <f>'[2]01_2021 UPDATE'!N171</f>
        <v>0</v>
      </c>
      <c r="M403" s="4">
        <f t="shared" ref="M403" si="375">E403*0.75</f>
        <v>303</v>
      </c>
      <c r="O403" s="12">
        <f>'[2]01_2021 UPDATE'!S171</f>
        <v>0</v>
      </c>
      <c r="P403" s="4">
        <f>E403*0.8</f>
        <v>323.20000000000005</v>
      </c>
      <c r="Q403" s="4">
        <f t="shared" ref="Q403" si="376">+E403*0.51</f>
        <v>206.04</v>
      </c>
      <c r="S403" s="12">
        <f>'[2]01_2021 UPDATE'!V171</f>
        <v>0</v>
      </c>
      <c r="T403" s="4">
        <v>183.6</v>
      </c>
      <c r="V403" s="12">
        <f>'[2]01_2021 UPDATE'!AE171</f>
        <v>0</v>
      </c>
      <c r="W403" s="4">
        <f>E403*0.65</f>
        <v>262.60000000000002</v>
      </c>
      <c r="Y403" s="12">
        <f>'[2]01_2021 UPDATE'!AK171</f>
        <v>0</v>
      </c>
      <c r="Z403" s="4">
        <f>E403*0.85</f>
        <v>343.4</v>
      </c>
      <c r="AB403" s="12">
        <f>'[2]01_2021 UPDATE'!AN171</f>
        <v>0</v>
      </c>
      <c r="AC403" s="4">
        <f>E403*0.75</f>
        <v>303</v>
      </c>
      <c r="AE403" s="12">
        <f>'[2]01_2021 UPDATE'!AQ171</f>
        <v>0</v>
      </c>
      <c r="AF403" s="4">
        <f>+E403*0.75</f>
        <v>303</v>
      </c>
      <c r="AH403" s="12">
        <f>'[2]01_2021 UPDATE'!AT171</f>
        <v>0</v>
      </c>
      <c r="AI403" s="4">
        <f>+E403*0.75</f>
        <v>303</v>
      </c>
      <c r="AK403" s="12">
        <f>'[2]01_2021 UPDATE'!AW171</f>
        <v>0</v>
      </c>
      <c r="AL403" s="4">
        <v>231.59</v>
      </c>
      <c r="AM403" s="4">
        <v>214.21</v>
      </c>
      <c r="AN403" s="4">
        <v>110.28</v>
      </c>
      <c r="AO403" s="12"/>
      <c r="AP403" s="4">
        <f>E403*0.58</f>
        <v>234.32</v>
      </c>
      <c r="AR403" s="12">
        <f>'[2]01_2021 UPDATE'!AZ171</f>
        <v>0</v>
      </c>
      <c r="AS403" s="4">
        <f t="shared" si="314"/>
        <v>183.6</v>
      </c>
      <c r="AT403" s="4">
        <f t="shared" si="355"/>
        <v>343.4</v>
      </c>
      <c r="AU403" s="12">
        <f>'[2]01_2021 UPDATE'!BC171</f>
        <v>0</v>
      </c>
    </row>
    <row r="404" spans="1:49" x14ac:dyDescent="0.25">
      <c r="A404" s="3"/>
      <c r="C404" t="s">
        <v>41</v>
      </c>
      <c r="D404" s="3">
        <v>70150</v>
      </c>
      <c r="E404" s="4">
        <v>30</v>
      </c>
      <c r="F404" s="44"/>
      <c r="H404" s="4">
        <f>E404*0.7</f>
        <v>21</v>
      </c>
      <c r="I404" s="12"/>
      <c r="K404" s="4">
        <v>13.67</v>
      </c>
      <c r="L404" s="12"/>
      <c r="N404" s="4">
        <v>15.22</v>
      </c>
      <c r="O404" s="12"/>
      <c r="R404" s="4">
        <v>11.88</v>
      </c>
      <c r="S404" s="12"/>
      <c r="U404" s="4">
        <v>16.170000000000002</v>
      </c>
      <c r="V404" s="12"/>
      <c r="X404" s="4">
        <v>15.88</v>
      </c>
      <c r="Y404" s="12"/>
      <c r="AA404" s="4">
        <v>16.170000000000002</v>
      </c>
      <c r="AB404" s="12"/>
      <c r="AD404" s="4">
        <v>16.57</v>
      </c>
      <c r="AE404" s="12"/>
      <c r="AG404" s="4">
        <v>16.57</v>
      </c>
      <c r="AH404" s="12"/>
      <c r="AJ404" s="4">
        <v>16.57</v>
      </c>
      <c r="AK404" s="12"/>
      <c r="AM404" s="4">
        <v>17.739999999999998</v>
      </c>
      <c r="AN404" s="4">
        <v>12.62</v>
      </c>
      <c r="AO404" s="12"/>
      <c r="AQ404" s="4">
        <v>20.149999999999999</v>
      </c>
      <c r="AR404" s="12"/>
      <c r="AU404" s="12"/>
      <c r="AV404" s="4">
        <f>'[2]01_2021 UPDATE'!BD171</f>
        <v>10.432319760000002</v>
      </c>
      <c r="AW404" s="4">
        <f>'[2]01_2021 UPDATE'!BE171</f>
        <v>21.75</v>
      </c>
    </row>
    <row r="405" spans="1:49" x14ac:dyDescent="0.25">
      <c r="A405" s="3" t="s">
        <v>39</v>
      </c>
      <c r="B405" s="1" t="s">
        <v>298</v>
      </c>
      <c r="C405" t="s">
        <v>49</v>
      </c>
      <c r="D405" s="3">
        <v>70160</v>
      </c>
      <c r="E405" s="4">
        <v>208</v>
      </c>
      <c r="F405" s="44"/>
      <c r="G405" s="4">
        <f t="shared" ref="G405" si="377">E405*0.7</f>
        <v>145.6</v>
      </c>
      <c r="I405" s="12">
        <f>'[2]01_2021 UPDATE'!K172</f>
        <v>0</v>
      </c>
      <c r="J405" s="4">
        <f>E405*0.7</f>
        <v>145.6</v>
      </c>
      <c r="L405" s="12">
        <f>'[2]01_2021 UPDATE'!N172</f>
        <v>0</v>
      </c>
      <c r="M405" s="4">
        <f t="shared" ref="M405" si="378">E405*0.75</f>
        <v>156</v>
      </c>
      <c r="O405" s="12">
        <f>'[2]01_2021 UPDATE'!S172</f>
        <v>0</v>
      </c>
      <c r="P405" s="4">
        <f>E405*0.8</f>
        <v>166.4</v>
      </c>
      <c r="Q405" s="4">
        <f t="shared" ref="Q405" si="379">+E405*0.51</f>
        <v>106.08</v>
      </c>
      <c r="S405" s="12">
        <f>'[2]01_2021 UPDATE'!V172</f>
        <v>0</v>
      </c>
      <c r="T405" s="4">
        <v>183.6</v>
      </c>
      <c r="V405" s="12">
        <f>'[2]01_2021 UPDATE'!AE172</f>
        <v>0</v>
      </c>
      <c r="W405" s="4">
        <f>E405*0.65</f>
        <v>135.20000000000002</v>
      </c>
      <c r="Y405" s="12">
        <f>'[2]01_2021 UPDATE'!AK172</f>
        <v>0</v>
      </c>
      <c r="Z405" s="4">
        <f>E405*0.85</f>
        <v>176.79999999999998</v>
      </c>
      <c r="AB405" s="12">
        <f>'[2]01_2021 UPDATE'!AN172</f>
        <v>0</v>
      </c>
      <c r="AC405" s="4">
        <f>E405*0.75</f>
        <v>156</v>
      </c>
      <c r="AE405" s="12">
        <f>'[2]01_2021 UPDATE'!AQ172</f>
        <v>0</v>
      </c>
      <c r="AF405" s="4">
        <f>+E405*0.75</f>
        <v>156</v>
      </c>
      <c r="AH405" s="12">
        <f>'[2]01_2021 UPDATE'!AT172</f>
        <v>0</v>
      </c>
      <c r="AI405" s="4">
        <f>+E405*0.75</f>
        <v>156</v>
      </c>
      <c r="AK405" s="12">
        <f>'[2]01_2021 UPDATE'!AW172</f>
        <v>0</v>
      </c>
      <c r="AL405" s="4">
        <v>192.78</v>
      </c>
      <c r="AM405" s="4">
        <v>178.31</v>
      </c>
      <c r="AN405" s="4">
        <v>91.8</v>
      </c>
      <c r="AO405" s="12"/>
      <c r="AP405" s="4">
        <f>E405*0.58</f>
        <v>120.63999999999999</v>
      </c>
      <c r="AR405" s="12">
        <f>'[2]01_2021 UPDATE'!AZ172</f>
        <v>0</v>
      </c>
      <c r="AS405" s="4">
        <f t="shared" si="314"/>
        <v>106.08</v>
      </c>
      <c r="AT405" s="4">
        <f t="shared" si="355"/>
        <v>192.78</v>
      </c>
      <c r="AU405" s="12">
        <f>'[2]01_2021 UPDATE'!BC172</f>
        <v>0</v>
      </c>
    </row>
    <row r="406" spans="1:49" x14ac:dyDescent="0.25">
      <c r="A406" s="3"/>
      <c r="C406" t="s">
        <v>41</v>
      </c>
      <c r="D406" s="3">
        <v>70160</v>
      </c>
      <c r="E406" s="4">
        <v>21</v>
      </c>
      <c r="F406" s="44"/>
      <c r="H406" s="4">
        <f>E406*0.7</f>
        <v>14.7</v>
      </c>
      <c r="I406" s="12"/>
      <c r="K406" s="4">
        <v>8.98</v>
      </c>
      <c r="L406" s="12"/>
      <c r="N406" s="4">
        <v>10.26</v>
      </c>
      <c r="O406" s="12"/>
      <c r="R406" s="4">
        <v>8.1199999999999992</v>
      </c>
      <c r="S406" s="12"/>
      <c r="U406" s="4">
        <v>10.45</v>
      </c>
      <c r="V406" s="12"/>
      <c r="X406" s="4">
        <v>10.43</v>
      </c>
      <c r="Y406" s="12"/>
      <c r="AA406" s="4">
        <v>10.45</v>
      </c>
      <c r="AB406" s="12"/>
      <c r="AD406" s="4">
        <v>10.89</v>
      </c>
      <c r="AE406" s="12"/>
      <c r="AG406" s="4">
        <v>10.89</v>
      </c>
      <c r="AH406" s="12"/>
      <c r="AJ406" s="4">
        <v>10.89</v>
      </c>
      <c r="AK406" s="12"/>
      <c r="AM406" s="4">
        <v>11.81</v>
      </c>
      <c r="AN406" s="4">
        <v>8.49</v>
      </c>
      <c r="AO406" s="12"/>
      <c r="AQ406" s="4">
        <v>13.02</v>
      </c>
      <c r="AR406" s="12"/>
      <c r="AU406" s="12"/>
      <c r="AV406" s="4">
        <f>'[2]01_2021 UPDATE'!BD172</f>
        <v>8.1199999999999992</v>
      </c>
      <c r="AW406" s="4">
        <f>'[2]01_2021 UPDATE'!BE172</f>
        <v>15</v>
      </c>
    </row>
    <row r="407" spans="1:49" x14ac:dyDescent="0.25">
      <c r="A407" s="3" t="s">
        <v>39</v>
      </c>
      <c r="B407" s="1" t="s">
        <v>299</v>
      </c>
      <c r="C407" t="s">
        <v>49</v>
      </c>
      <c r="D407" s="3">
        <v>70210</v>
      </c>
      <c r="E407" s="4">
        <v>262</v>
      </c>
      <c r="F407" s="44"/>
      <c r="G407" s="4">
        <f t="shared" ref="G407" si="380">E407*0.7</f>
        <v>183.39999999999998</v>
      </c>
      <c r="I407" s="12">
        <f>'[2]01_2021 UPDATE'!K173</f>
        <v>0</v>
      </c>
      <c r="J407" s="4">
        <f>E407*0.7</f>
        <v>183.39999999999998</v>
      </c>
      <c r="L407" s="12">
        <f>'[2]01_2021 UPDATE'!N173</f>
        <v>0</v>
      </c>
      <c r="M407" s="4">
        <f t="shared" ref="M407" si="381">E407*0.75</f>
        <v>196.5</v>
      </c>
      <c r="O407" s="12">
        <f>'[2]01_2021 UPDATE'!S173</f>
        <v>0</v>
      </c>
      <c r="P407" s="4">
        <f>E407*0.8</f>
        <v>209.60000000000002</v>
      </c>
      <c r="Q407" s="4">
        <f t="shared" ref="Q407" si="382">+E407*0.51</f>
        <v>133.62</v>
      </c>
      <c r="S407" s="12">
        <f>'[2]01_2021 UPDATE'!V173</f>
        <v>0</v>
      </c>
      <c r="T407" s="4">
        <v>183.6</v>
      </c>
      <c r="V407" s="12">
        <f>'[2]01_2021 UPDATE'!AE173</f>
        <v>0</v>
      </c>
      <c r="W407" s="4">
        <f>E407*0.65</f>
        <v>170.3</v>
      </c>
      <c r="Y407" s="12">
        <f>'[2]01_2021 UPDATE'!AK173</f>
        <v>0</v>
      </c>
      <c r="Z407" s="4">
        <f>E407*0.85</f>
        <v>222.7</v>
      </c>
      <c r="AB407" s="12">
        <f>'[2]01_2021 UPDATE'!AN173</f>
        <v>0</v>
      </c>
      <c r="AC407" s="4">
        <f>E407*0.75</f>
        <v>196.5</v>
      </c>
      <c r="AE407" s="12">
        <f>'[2]01_2021 UPDATE'!AQ173</f>
        <v>0</v>
      </c>
      <c r="AF407" s="4">
        <f>+E407*0.75</f>
        <v>196.5</v>
      </c>
      <c r="AH407" s="12">
        <f>'[2]01_2021 UPDATE'!AT173</f>
        <v>0</v>
      </c>
      <c r="AI407" s="4">
        <f>+E407*0.75</f>
        <v>196.5</v>
      </c>
      <c r="AK407" s="12">
        <f>'[2]01_2021 UPDATE'!AW173</f>
        <v>0</v>
      </c>
      <c r="AL407" s="4">
        <v>192.78</v>
      </c>
      <c r="AM407" s="4">
        <v>178.31</v>
      </c>
      <c r="AN407" s="4">
        <v>91.8</v>
      </c>
      <c r="AO407" s="12"/>
      <c r="AP407" s="4">
        <f>E407*0.58</f>
        <v>151.95999999999998</v>
      </c>
      <c r="AR407" s="12">
        <f>'[2]01_2021 UPDATE'!AZ173</f>
        <v>0</v>
      </c>
      <c r="AS407" s="4">
        <f t="shared" si="314"/>
        <v>133.62</v>
      </c>
      <c r="AT407" s="4">
        <f t="shared" si="355"/>
        <v>222.7</v>
      </c>
      <c r="AU407" s="12">
        <f>'[2]01_2021 UPDATE'!BC173</f>
        <v>0</v>
      </c>
    </row>
    <row r="408" spans="1:49" x14ac:dyDescent="0.25">
      <c r="A408" s="3"/>
      <c r="C408" t="s">
        <v>41</v>
      </c>
      <c r="D408" s="3">
        <v>70210</v>
      </c>
      <c r="E408" s="4">
        <v>20</v>
      </c>
      <c r="F408" s="44"/>
      <c r="H408" s="4">
        <f>E408*0.7</f>
        <v>14</v>
      </c>
      <c r="I408" s="12"/>
      <c r="K408" s="4">
        <v>8.98</v>
      </c>
      <c r="L408" s="12"/>
      <c r="N408" s="4">
        <v>1026</v>
      </c>
      <c r="O408" s="12"/>
      <c r="R408" s="4">
        <v>8.1199999999999992</v>
      </c>
      <c r="S408" s="12"/>
      <c r="U408" s="4">
        <v>10.9</v>
      </c>
      <c r="V408" s="12"/>
      <c r="X408" s="4">
        <v>10.43</v>
      </c>
      <c r="Y408" s="12"/>
      <c r="AA408" s="4">
        <v>10.9</v>
      </c>
      <c r="AB408" s="12"/>
      <c r="AD408" s="4">
        <v>10.89</v>
      </c>
      <c r="AE408" s="12"/>
      <c r="AG408" s="4">
        <v>10.89</v>
      </c>
      <c r="AH408" s="12"/>
      <c r="AJ408" s="4">
        <v>10.89</v>
      </c>
      <c r="AK408" s="12"/>
      <c r="AM408" s="4">
        <v>11.81</v>
      </c>
      <c r="AN408" s="4">
        <v>8.49</v>
      </c>
      <c r="AO408" s="12"/>
      <c r="AQ408" s="4">
        <v>13.59</v>
      </c>
      <c r="AR408" s="12"/>
      <c r="AU408" s="12"/>
      <c r="AV408" s="4">
        <f>'[2]01_2021 UPDATE'!BD173</f>
        <v>8.1199999999999992</v>
      </c>
      <c r="AW408" s="4">
        <f>'[2]01_2021 UPDATE'!BE173</f>
        <v>14.25</v>
      </c>
    </row>
    <row r="409" spans="1:49" x14ac:dyDescent="0.25">
      <c r="A409" s="3" t="s">
        <v>39</v>
      </c>
      <c r="B409" s="1" t="s">
        <v>300</v>
      </c>
      <c r="C409" t="s">
        <v>49</v>
      </c>
      <c r="D409" s="3">
        <v>70220</v>
      </c>
      <c r="E409" s="4">
        <v>421</v>
      </c>
      <c r="F409" s="44"/>
      <c r="G409" s="4">
        <f t="shared" ref="G409" si="383">E409*0.7</f>
        <v>294.7</v>
      </c>
      <c r="I409" s="12">
        <f>'[2]01_2021 UPDATE'!K174</f>
        <v>0</v>
      </c>
      <c r="J409" s="4">
        <f>E409*0.7</f>
        <v>294.7</v>
      </c>
      <c r="L409" s="12">
        <f>'[2]01_2021 UPDATE'!N174</f>
        <v>0</v>
      </c>
      <c r="M409" s="4">
        <f t="shared" ref="M409" si="384">E409*0.75</f>
        <v>315.75</v>
      </c>
      <c r="O409" s="12">
        <f>'[2]01_2021 UPDATE'!S174</f>
        <v>0</v>
      </c>
      <c r="P409" s="4">
        <f>E409*0.8</f>
        <v>336.8</v>
      </c>
      <c r="Q409" s="4">
        <f t="shared" ref="Q409" si="385">+E409*0.51</f>
        <v>214.71</v>
      </c>
      <c r="S409" s="12">
        <f>'[2]01_2021 UPDATE'!V174</f>
        <v>0</v>
      </c>
      <c r="T409" s="4">
        <v>220.56</v>
      </c>
      <c r="V409" s="12">
        <f>'[2]01_2021 UPDATE'!AE174</f>
        <v>0</v>
      </c>
      <c r="W409" s="4">
        <f>E409*0.65</f>
        <v>273.65000000000003</v>
      </c>
      <c r="Y409" s="12">
        <f>'[2]01_2021 UPDATE'!AK174</f>
        <v>0</v>
      </c>
      <c r="Z409" s="4">
        <f>E409*0.85</f>
        <v>357.84999999999997</v>
      </c>
      <c r="AB409" s="12">
        <f>'[2]01_2021 UPDATE'!AN174</f>
        <v>0</v>
      </c>
      <c r="AC409" s="4">
        <f>E409*0.75</f>
        <v>315.75</v>
      </c>
      <c r="AE409" s="12">
        <f>'[2]01_2021 UPDATE'!AQ174</f>
        <v>0</v>
      </c>
      <c r="AF409" s="4">
        <f>+E409*0.75</f>
        <v>315.75</v>
      </c>
      <c r="AH409" s="12">
        <f>'[2]01_2021 UPDATE'!AT174</f>
        <v>0</v>
      </c>
      <c r="AI409" s="4">
        <f>+E409*0.75</f>
        <v>315.75</v>
      </c>
      <c r="AK409" s="12">
        <f>'[2]01_2021 UPDATE'!AW174</f>
        <v>0</v>
      </c>
      <c r="AL409" s="4">
        <v>192.78</v>
      </c>
      <c r="AM409" s="4">
        <v>178.31</v>
      </c>
      <c r="AN409" s="4">
        <v>91.8</v>
      </c>
      <c r="AO409" s="12"/>
      <c r="AP409" s="4">
        <f>E409*0.58</f>
        <v>244.17999999999998</v>
      </c>
      <c r="AR409" s="12">
        <f>'[2]01_2021 UPDATE'!AZ174</f>
        <v>0</v>
      </c>
      <c r="AS409" s="4">
        <f t="shared" si="314"/>
        <v>178.31</v>
      </c>
      <c r="AT409" s="4">
        <f t="shared" si="355"/>
        <v>357.84999999999997</v>
      </c>
      <c r="AU409" s="12">
        <f>'[2]01_2021 UPDATE'!BC174</f>
        <v>0</v>
      </c>
    </row>
    <row r="410" spans="1:49" x14ac:dyDescent="0.25">
      <c r="A410" s="3"/>
      <c r="C410" t="s">
        <v>41</v>
      </c>
      <c r="D410" s="3">
        <v>70220</v>
      </c>
      <c r="E410" s="4">
        <v>29</v>
      </c>
      <c r="F410" s="44"/>
      <c r="H410" s="4">
        <f>E410*0.7</f>
        <v>20.299999999999997</v>
      </c>
      <c r="I410" s="12"/>
      <c r="K410" s="4">
        <v>11.51</v>
      </c>
      <c r="L410" s="12"/>
      <c r="N410" s="4">
        <v>12.73</v>
      </c>
      <c r="O410" s="12"/>
      <c r="R410" s="4">
        <v>11.54</v>
      </c>
      <c r="S410" s="12"/>
      <c r="U410" s="4">
        <v>13.52</v>
      </c>
      <c r="V410" s="12"/>
      <c r="X410" s="4">
        <v>13.36</v>
      </c>
      <c r="Y410" s="12"/>
      <c r="AA410" s="4">
        <v>13.52</v>
      </c>
      <c r="AB410" s="12"/>
      <c r="AD410" s="4">
        <v>13.95</v>
      </c>
      <c r="AE410" s="12"/>
      <c r="AG410" s="4">
        <v>13.95</v>
      </c>
      <c r="AH410" s="12"/>
      <c r="AJ410" s="4">
        <v>13.95</v>
      </c>
      <c r="AK410" s="12"/>
      <c r="AM410" s="4">
        <v>14.69</v>
      </c>
      <c r="AN410" s="4">
        <v>10.59</v>
      </c>
      <c r="AO410" s="12"/>
      <c r="AQ410" s="4">
        <v>16.850000000000001</v>
      </c>
      <c r="AR410" s="12"/>
      <c r="AU410" s="12"/>
      <c r="AV410" s="4">
        <f>'[2]01_2021 UPDATE'!BD174</f>
        <v>11.51</v>
      </c>
      <c r="AW410" s="4">
        <f>'[2]01_2021 UPDATE'!BE174</f>
        <v>21</v>
      </c>
    </row>
    <row r="411" spans="1:49" x14ac:dyDescent="0.25">
      <c r="A411" s="3" t="s">
        <v>39</v>
      </c>
      <c r="B411" s="1" t="s">
        <v>301</v>
      </c>
      <c r="C411" t="s">
        <v>49</v>
      </c>
      <c r="D411" s="3">
        <v>70260</v>
      </c>
      <c r="E411" s="4">
        <v>421</v>
      </c>
      <c r="F411" s="44"/>
      <c r="G411" s="4">
        <f t="shared" ref="G411" si="386">E411*0.7</f>
        <v>294.7</v>
      </c>
      <c r="I411" s="12">
        <f>'[2]01_2021 UPDATE'!K175</f>
        <v>0</v>
      </c>
      <c r="J411" s="4">
        <f>E411*0.7</f>
        <v>294.7</v>
      </c>
      <c r="L411" s="12">
        <f>'[2]01_2021 UPDATE'!N175</f>
        <v>0</v>
      </c>
      <c r="M411" s="4">
        <f t="shared" ref="M411" si="387">E411*0.75</f>
        <v>315.75</v>
      </c>
      <c r="O411" s="12">
        <f>'[2]01_2021 UPDATE'!S175</f>
        <v>0</v>
      </c>
      <c r="P411" s="4">
        <f>E411*0.8</f>
        <v>336.8</v>
      </c>
      <c r="Q411" s="4">
        <f t="shared" ref="Q411" si="388">+E411*0.51</f>
        <v>214.71</v>
      </c>
      <c r="S411" s="12">
        <f>'[2]01_2021 UPDATE'!V175</f>
        <v>0</v>
      </c>
      <c r="T411" s="4">
        <v>183.6</v>
      </c>
      <c r="V411" s="12">
        <f>'[2]01_2021 UPDATE'!AE175</f>
        <v>0</v>
      </c>
      <c r="W411" s="4">
        <f>E411*0.65</f>
        <v>273.65000000000003</v>
      </c>
      <c r="Y411" s="12">
        <f>'[2]01_2021 UPDATE'!AK175</f>
        <v>0</v>
      </c>
      <c r="Z411" s="4">
        <f>E411*0.85</f>
        <v>357.84999999999997</v>
      </c>
      <c r="AB411" s="12">
        <f>'[2]01_2021 UPDATE'!AN175</f>
        <v>0</v>
      </c>
      <c r="AC411" s="4">
        <f>E411*0.75</f>
        <v>315.75</v>
      </c>
      <c r="AE411" s="12">
        <f>'[2]01_2021 UPDATE'!AQ175</f>
        <v>0</v>
      </c>
      <c r="AF411" s="4">
        <f>+E411*0.75</f>
        <v>315.75</v>
      </c>
      <c r="AH411" s="12">
        <f>'[2]01_2021 UPDATE'!AT175</f>
        <v>0</v>
      </c>
      <c r="AI411" s="4">
        <f>+E411*0.75</f>
        <v>315.75</v>
      </c>
      <c r="AK411" s="12">
        <f>'[2]01_2021 UPDATE'!AW175</f>
        <v>0</v>
      </c>
      <c r="AL411" s="4">
        <v>231.59</v>
      </c>
      <c r="AM411" s="4">
        <v>214.21</v>
      </c>
      <c r="AN411" s="4">
        <v>110.28</v>
      </c>
      <c r="AO411" s="12"/>
      <c r="AP411" s="4">
        <f>E411*0.58</f>
        <v>244.17999999999998</v>
      </c>
      <c r="AR411" s="12">
        <f>'[2]01_2021 UPDATE'!AZ175</f>
        <v>0</v>
      </c>
      <c r="AS411" s="4">
        <f t="shared" si="314"/>
        <v>183.6</v>
      </c>
      <c r="AT411" s="4">
        <f t="shared" si="355"/>
        <v>357.84999999999997</v>
      </c>
      <c r="AU411" s="12">
        <f>'[2]01_2021 UPDATE'!BC175</f>
        <v>0</v>
      </c>
    </row>
    <row r="412" spans="1:49" x14ac:dyDescent="0.25">
      <c r="A412" s="3"/>
      <c r="C412" t="s">
        <v>41</v>
      </c>
      <c r="D412" s="3">
        <v>70260</v>
      </c>
      <c r="E412" s="4">
        <v>39</v>
      </c>
      <c r="F412" s="44"/>
      <c r="H412" s="4">
        <f>E412*0.7</f>
        <v>27.299999999999997</v>
      </c>
      <c r="I412" s="12"/>
      <c r="K412" s="4">
        <v>14.76</v>
      </c>
      <c r="L412" s="12"/>
      <c r="N412" s="4">
        <v>16.46</v>
      </c>
      <c r="O412" s="12"/>
      <c r="R412" s="4">
        <v>15.91</v>
      </c>
      <c r="S412" s="12"/>
      <c r="U412" s="4">
        <v>17.489999999999998</v>
      </c>
      <c r="V412" s="12"/>
      <c r="X412" s="4">
        <v>17.14</v>
      </c>
      <c r="Y412" s="12"/>
      <c r="AA412" s="4">
        <v>17.489999999999998</v>
      </c>
      <c r="AB412" s="12"/>
      <c r="AD412" s="4">
        <v>17.89</v>
      </c>
      <c r="AE412" s="12"/>
      <c r="AG412" s="4">
        <v>17.89</v>
      </c>
      <c r="AH412" s="12"/>
      <c r="AJ412" s="4">
        <v>17.89</v>
      </c>
      <c r="AK412" s="12"/>
      <c r="AM412" s="4">
        <v>18.48</v>
      </c>
      <c r="AN412" s="4">
        <v>13.3</v>
      </c>
      <c r="AO412" s="12"/>
      <c r="AQ412" s="4">
        <v>21.79</v>
      </c>
      <c r="AR412" s="12"/>
      <c r="AU412" s="12"/>
      <c r="AV412" s="4">
        <f>'[2]01_2021 UPDATE'!BD175</f>
        <v>14.76</v>
      </c>
      <c r="AW412" s="4">
        <f>'[2]01_2021 UPDATE'!BE175</f>
        <v>28.5</v>
      </c>
    </row>
    <row r="413" spans="1:49" x14ac:dyDescent="0.25">
      <c r="A413" s="3" t="s">
        <v>39</v>
      </c>
      <c r="B413" s="1" t="s">
        <v>302</v>
      </c>
      <c r="C413" t="s">
        <v>49</v>
      </c>
      <c r="D413" s="3">
        <v>70330</v>
      </c>
      <c r="E413" s="4">
        <v>312</v>
      </c>
      <c r="F413" s="44"/>
      <c r="G413" s="4">
        <f t="shared" ref="G413" si="389">E413*0.7</f>
        <v>218.39999999999998</v>
      </c>
      <c r="I413" s="12">
        <f>'[2]01_2021 UPDATE'!K176</f>
        <v>0</v>
      </c>
      <c r="J413" s="4">
        <f>E413*0.7</f>
        <v>218.39999999999998</v>
      </c>
      <c r="L413" s="12">
        <f>'[2]01_2021 UPDATE'!N176</f>
        <v>0</v>
      </c>
      <c r="M413" s="4">
        <f t="shared" ref="M413" si="390">E413*0.75</f>
        <v>234</v>
      </c>
      <c r="O413" s="12">
        <f>'[2]01_2021 UPDATE'!S176</f>
        <v>0</v>
      </c>
      <c r="P413" s="4">
        <f>E413*0.8</f>
        <v>249.60000000000002</v>
      </c>
      <c r="Q413" s="4">
        <f t="shared" ref="Q413" si="391">+E413*0.51</f>
        <v>159.12</v>
      </c>
      <c r="S413" s="12">
        <f>'[2]01_2021 UPDATE'!V176</f>
        <v>0</v>
      </c>
      <c r="T413" s="4">
        <v>503.4</v>
      </c>
      <c r="V413" s="12">
        <f>'[2]01_2021 UPDATE'!AE176</f>
        <v>0</v>
      </c>
      <c r="W413" s="4">
        <f>E413*0.65</f>
        <v>202.8</v>
      </c>
      <c r="Y413" s="12">
        <f>'[2]01_2021 UPDATE'!AK176</f>
        <v>0</v>
      </c>
      <c r="Z413" s="4">
        <f>E413*0.85</f>
        <v>265.2</v>
      </c>
      <c r="AB413" s="12">
        <f>'[2]01_2021 UPDATE'!AN176</f>
        <v>0</v>
      </c>
      <c r="AC413" s="4">
        <f>E413*0.75</f>
        <v>234</v>
      </c>
      <c r="AE413" s="12">
        <f>'[2]01_2021 UPDATE'!AQ176</f>
        <v>0</v>
      </c>
      <c r="AF413" s="4">
        <f>+E413*0.75</f>
        <v>234</v>
      </c>
      <c r="AH413" s="12">
        <f>'[2]01_2021 UPDATE'!AT176</f>
        <v>0</v>
      </c>
      <c r="AI413" s="4">
        <f>+E413*0.75</f>
        <v>234</v>
      </c>
      <c r="AK413" s="12">
        <f>'[2]01_2021 UPDATE'!AW176</f>
        <v>0</v>
      </c>
      <c r="AL413" s="4">
        <v>192.78</v>
      </c>
      <c r="AM413" s="4">
        <v>178.31</v>
      </c>
      <c r="AN413" s="4">
        <v>91.8</v>
      </c>
      <c r="AO413" s="12"/>
      <c r="AP413" s="4">
        <f>E413*0.58</f>
        <v>180.95999999999998</v>
      </c>
      <c r="AR413" s="12">
        <f>'[2]01_2021 UPDATE'!AZ176</f>
        <v>0</v>
      </c>
      <c r="AS413" s="4">
        <f t="shared" si="314"/>
        <v>159.12</v>
      </c>
      <c r="AT413" s="4">
        <f t="shared" si="355"/>
        <v>503.4</v>
      </c>
      <c r="AU413" s="12">
        <f>'[2]01_2021 UPDATE'!BC176</f>
        <v>0</v>
      </c>
    </row>
    <row r="414" spans="1:49" x14ac:dyDescent="0.25">
      <c r="A414" s="3"/>
      <c r="C414" t="s">
        <v>41</v>
      </c>
      <c r="D414" s="3">
        <v>70330</v>
      </c>
      <c r="E414" s="4">
        <v>28</v>
      </c>
      <c r="F414" s="44"/>
      <c r="H414" s="4">
        <f>E414*0.7</f>
        <v>19.599999999999998</v>
      </c>
      <c r="I414" s="12"/>
      <c r="K414" s="4">
        <v>12.59</v>
      </c>
      <c r="L414" s="12"/>
      <c r="N414" s="4">
        <v>13.97</v>
      </c>
      <c r="O414" s="12"/>
      <c r="R414" s="4">
        <v>11.2</v>
      </c>
      <c r="S414" s="12"/>
      <c r="U414" s="4">
        <v>14.84</v>
      </c>
      <c r="V414" s="12"/>
      <c r="X414" s="4">
        <v>14.62</v>
      </c>
      <c r="Y414" s="12"/>
      <c r="AA414" s="4">
        <v>14.84</v>
      </c>
      <c r="AB414" s="12"/>
      <c r="AD414" s="4">
        <v>15.26</v>
      </c>
      <c r="AE414" s="12"/>
      <c r="AG414" s="4">
        <v>15.26</v>
      </c>
      <c r="AH414" s="12"/>
      <c r="AJ414" s="4">
        <v>15.26</v>
      </c>
      <c r="AK414" s="12"/>
      <c r="AM414" s="4">
        <v>16.11</v>
      </c>
      <c r="AN414" s="4">
        <v>11.59</v>
      </c>
      <c r="AO414" s="12"/>
      <c r="AQ414" s="4">
        <v>18.5</v>
      </c>
      <c r="AR414" s="12"/>
      <c r="AU414" s="12"/>
      <c r="AV414" s="4">
        <f>'[2]01_2021 UPDATE'!BD176</f>
        <v>7.9792218142000007</v>
      </c>
      <c r="AW414" s="4">
        <f>'[2]01_2021 UPDATE'!BE176</f>
        <v>20.25</v>
      </c>
    </row>
    <row r="415" spans="1:49" x14ac:dyDescent="0.25">
      <c r="A415" s="3" t="s">
        <v>39</v>
      </c>
      <c r="B415" s="1" t="s">
        <v>303</v>
      </c>
      <c r="C415" t="s">
        <v>49</v>
      </c>
      <c r="D415" s="3">
        <v>70336</v>
      </c>
      <c r="E415" s="4">
        <v>1937</v>
      </c>
      <c r="F415" s="44"/>
      <c r="G415" s="4">
        <f t="shared" ref="G415" si="392">E415*0.7</f>
        <v>1355.8999999999999</v>
      </c>
      <c r="I415" s="12">
        <f>'[2]01_2021 UPDATE'!K177</f>
        <v>0</v>
      </c>
      <c r="J415" s="4">
        <v>800</v>
      </c>
      <c r="L415" s="12">
        <f>'[2]01_2021 UPDATE'!N177</f>
        <v>0</v>
      </c>
      <c r="M415" s="4">
        <v>800</v>
      </c>
      <c r="O415" s="12">
        <f>'[2]01_2021 UPDATE'!S177</f>
        <v>0</v>
      </c>
      <c r="P415" s="4">
        <f>E415*0.8</f>
        <v>1549.6000000000001</v>
      </c>
      <c r="Q415" s="4">
        <f t="shared" ref="Q415" si="393">+E415*0.51</f>
        <v>987.87</v>
      </c>
      <c r="S415" s="12">
        <f>'[2]01_2021 UPDATE'!V177</f>
        <v>0</v>
      </c>
      <c r="T415" s="4">
        <v>183.6</v>
      </c>
      <c r="V415" s="12">
        <f>'[2]01_2021 UPDATE'!AE177</f>
        <v>0</v>
      </c>
      <c r="W415" s="4">
        <v>1650</v>
      </c>
      <c r="Y415" s="12">
        <f>'[2]01_2021 UPDATE'!AK177</f>
        <v>0</v>
      </c>
      <c r="Z415" s="4">
        <v>950</v>
      </c>
      <c r="AB415" s="12">
        <f>'[2]01_2021 UPDATE'!AN177</f>
        <v>0</v>
      </c>
      <c r="AC415" s="4">
        <v>800</v>
      </c>
      <c r="AE415" s="12">
        <f>'[2]01_2021 UPDATE'!AQ177</f>
        <v>0</v>
      </c>
      <c r="AF415" s="4">
        <f>+E415*0.75</f>
        <v>1452.75</v>
      </c>
      <c r="AH415" s="12">
        <f>'[2]01_2021 UPDATE'!AT177</f>
        <v>0</v>
      </c>
      <c r="AI415" s="4">
        <f>+E415*0.75</f>
        <v>1452.75</v>
      </c>
      <c r="AK415" s="12">
        <f>'[2]01_2021 UPDATE'!AW177</f>
        <v>0</v>
      </c>
      <c r="AL415" s="4">
        <v>528.57000000000005</v>
      </c>
      <c r="AM415" s="4">
        <v>488.9</v>
      </c>
      <c r="AN415" s="4">
        <v>251.7</v>
      </c>
      <c r="AO415" s="12"/>
      <c r="AP415" s="4">
        <f>E415*0.58</f>
        <v>1123.4599999999998</v>
      </c>
      <c r="AR415" s="12">
        <f>'[2]01_2021 UPDATE'!AZ177</f>
        <v>0</v>
      </c>
      <c r="AS415" s="4">
        <f t="shared" si="314"/>
        <v>183.6</v>
      </c>
      <c r="AT415" s="4">
        <f t="shared" si="355"/>
        <v>1650</v>
      </c>
      <c r="AU415" s="12">
        <f>'[2]01_2021 UPDATE'!BC177</f>
        <v>0</v>
      </c>
    </row>
    <row r="416" spans="1:49" x14ac:dyDescent="0.25">
      <c r="A416" s="3"/>
      <c r="C416" t="s">
        <v>41</v>
      </c>
      <c r="D416" s="3">
        <v>70336</v>
      </c>
      <c r="E416" s="4">
        <v>294</v>
      </c>
      <c r="F416" s="44"/>
      <c r="H416" s="4">
        <f>E416*0.7</f>
        <v>205.79999999999998</v>
      </c>
      <c r="I416" s="12"/>
      <c r="K416" s="4">
        <f>'[2]01_2021 UPDATE'!M177</f>
        <v>95</v>
      </c>
      <c r="L416" s="12"/>
      <c r="N416" s="4">
        <v>85.26</v>
      </c>
      <c r="O416" s="12"/>
      <c r="R416" s="4">
        <v>69.16</v>
      </c>
      <c r="S416" s="12"/>
      <c r="U416" s="4">
        <v>90.15</v>
      </c>
      <c r="V416" s="12"/>
      <c r="X416" s="4">
        <v>87.58</v>
      </c>
      <c r="Y416" s="12"/>
      <c r="AA416" s="4">
        <v>90.15</v>
      </c>
      <c r="AB416" s="12"/>
      <c r="AD416" s="4">
        <v>91.39</v>
      </c>
      <c r="AE416" s="12"/>
      <c r="AG416" s="4">
        <v>91.39</v>
      </c>
      <c r="AH416" s="12"/>
      <c r="AJ416" s="4">
        <v>91.39</v>
      </c>
      <c r="AK416" s="12"/>
      <c r="AM416" s="4">
        <v>94.4</v>
      </c>
      <c r="AN416" s="4">
        <v>67.91</v>
      </c>
      <c r="AO416" s="12"/>
      <c r="AQ416" s="4">
        <v>112.34</v>
      </c>
      <c r="AR416" s="12"/>
      <c r="AU416" s="12"/>
      <c r="AV416" s="4">
        <f>'[2]01_2021 UPDATE'!BD177</f>
        <v>69.16</v>
      </c>
      <c r="AW416" s="4">
        <f>'[2]01_2021 UPDATE'!BE177</f>
        <v>213.75</v>
      </c>
    </row>
    <row r="417" spans="1:49" x14ac:dyDescent="0.25">
      <c r="A417" s="3" t="s">
        <v>39</v>
      </c>
      <c r="B417" s="1" t="s">
        <v>304</v>
      </c>
      <c r="C417" t="s">
        <v>49</v>
      </c>
      <c r="D417" s="3">
        <v>70360</v>
      </c>
      <c r="E417" s="4">
        <v>267</v>
      </c>
      <c r="F417" s="44"/>
      <c r="G417" s="4">
        <f t="shared" ref="G417" si="394">E417*0.7</f>
        <v>186.89999999999998</v>
      </c>
      <c r="I417" s="12">
        <f>'[2]01_2021 UPDATE'!K178</f>
        <v>0</v>
      </c>
      <c r="J417" s="4">
        <f>E417*0.7</f>
        <v>186.89999999999998</v>
      </c>
      <c r="L417" s="12">
        <f>'[2]01_2021 UPDATE'!N178</f>
        <v>0</v>
      </c>
      <c r="M417" s="4">
        <f t="shared" ref="M417" si="395">E417*0.75</f>
        <v>200.25</v>
      </c>
      <c r="O417" s="12">
        <f>'[2]01_2021 UPDATE'!S178</f>
        <v>0</v>
      </c>
      <c r="P417" s="4">
        <f>E417*0.8</f>
        <v>213.60000000000002</v>
      </c>
      <c r="Q417" s="4">
        <f t="shared" ref="Q417" si="396">+E417*0.51</f>
        <v>136.17000000000002</v>
      </c>
      <c r="S417" s="12">
        <f>'[2]01_2021 UPDATE'!V178</f>
        <v>0</v>
      </c>
      <c r="T417" s="4">
        <v>220.56</v>
      </c>
      <c r="V417" s="12">
        <f>'[2]01_2021 UPDATE'!AE178</f>
        <v>0</v>
      </c>
      <c r="W417" s="4">
        <f t="shared" ref="W417" si="397">E417*0.65</f>
        <v>173.55</v>
      </c>
      <c r="Y417" s="12">
        <f>'[2]01_2021 UPDATE'!AK178</f>
        <v>0</v>
      </c>
      <c r="Z417" s="4">
        <f t="shared" ref="Z417" si="398">E417*0.85</f>
        <v>226.95</v>
      </c>
      <c r="AB417" s="12">
        <f>'[2]01_2021 UPDATE'!AN178</f>
        <v>0</v>
      </c>
      <c r="AC417" s="4">
        <f>E417*0.75</f>
        <v>200.25</v>
      </c>
      <c r="AE417" s="12">
        <f>'[2]01_2021 UPDATE'!AQ178</f>
        <v>0</v>
      </c>
      <c r="AF417" s="4">
        <f>+E417*0.75</f>
        <v>200.25</v>
      </c>
      <c r="AH417" s="12">
        <f>'[2]01_2021 UPDATE'!AT178</f>
        <v>0</v>
      </c>
      <c r="AI417" s="4">
        <f>+E417*0.75</f>
        <v>200.25</v>
      </c>
      <c r="AK417" s="12">
        <f>'[2]01_2021 UPDATE'!AW178</f>
        <v>0</v>
      </c>
      <c r="AL417" s="4">
        <v>192.78</v>
      </c>
      <c r="AM417" s="4">
        <v>178.31</v>
      </c>
      <c r="AN417" s="4">
        <v>91.8</v>
      </c>
      <c r="AO417" s="12"/>
      <c r="AP417" s="4">
        <f>E417*0.58</f>
        <v>154.85999999999999</v>
      </c>
      <c r="AR417" s="12">
        <f>'[2]01_2021 UPDATE'!AZ178</f>
        <v>0</v>
      </c>
      <c r="AS417" s="4">
        <f t="shared" si="314"/>
        <v>136.17000000000002</v>
      </c>
      <c r="AT417" s="4">
        <f t="shared" si="355"/>
        <v>226.95</v>
      </c>
      <c r="AU417" s="12">
        <f>'[2]01_2021 UPDATE'!BC178</f>
        <v>0</v>
      </c>
    </row>
    <row r="418" spans="1:49" x14ac:dyDescent="0.25">
      <c r="A418" s="3"/>
      <c r="C418" t="s">
        <v>41</v>
      </c>
      <c r="D418" s="3">
        <v>70360</v>
      </c>
      <c r="E418" s="4">
        <v>20</v>
      </c>
      <c r="F418" s="44"/>
      <c r="H418" s="4">
        <f>E418*0.7</f>
        <v>14</v>
      </c>
      <c r="I418" s="12"/>
      <c r="K418" s="4">
        <v>9.34</v>
      </c>
      <c r="L418" s="12"/>
      <c r="N418" s="4">
        <v>10.67</v>
      </c>
      <c r="O418" s="12"/>
      <c r="R418" s="4">
        <v>8.1199999999999992</v>
      </c>
      <c r="S418" s="12"/>
      <c r="U418" s="4">
        <v>11.34</v>
      </c>
      <c r="V418" s="12"/>
      <c r="X418" s="4">
        <v>10.85</v>
      </c>
      <c r="Y418" s="12"/>
      <c r="AA418" s="4">
        <v>11.34</v>
      </c>
      <c r="AB418" s="12"/>
      <c r="AD418" s="4">
        <v>11.32</v>
      </c>
      <c r="AE418" s="12"/>
      <c r="AG418" s="4">
        <v>11.32</v>
      </c>
      <c r="AH418" s="12"/>
      <c r="AJ418" s="4">
        <v>11.32</v>
      </c>
      <c r="AK418" s="12"/>
      <c r="AM418" s="4">
        <v>12.28</v>
      </c>
      <c r="AN418" s="4">
        <v>8.83</v>
      </c>
      <c r="AO418" s="12"/>
      <c r="AQ418" s="4">
        <v>14.13</v>
      </c>
      <c r="AR418" s="12"/>
      <c r="AU418" s="12"/>
      <c r="AV418" s="4">
        <f>'[2]01_2021 UPDATE'!BD178</f>
        <v>8.1199999999999992</v>
      </c>
      <c r="AW418" s="4">
        <f>'[2]01_2021 UPDATE'!BE178</f>
        <v>14.25</v>
      </c>
    </row>
    <row r="419" spans="1:49" x14ac:dyDescent="0.25">
      <c r="A419" s="3" t="s">
        <v>39</v>
      </c>
      <c r="B419" s="1" t="s">
        <v>305</v>
      </c>
      <c r="C419" t="s">
        <v>49</v>
      </c>
      <c r="D419" s="3">
        <v>70460</v>
      </c>
      <c r="E419" s="4">
        <v>1648</v>
      </c>
      <c r="F419" s="44"/>
      <c r="G419" s="4">
        <f t="shared" ref="G419" si="399">E419*0.7</f>
        <v>1153.5999999999999</v>
      </c>
      <c r="I419" s="12">
        <f>'[2]01_2021 UPDATE'!K180</f>
        <v>0</v>
      </c>
      <c r="J419" s="4">
        <f>E419*0.7</f>
        <v>1153.5999999999999</v>
      </c>
      <c r="L419" s="12">
        <f>'[2]01_2021 UPDATE'!N180</f>
        <v>0</v>
      </c>
      <c r="M419" s="4">
        <f t="shared" ref="M419" si="400">E419*0.75</f>
        <v>1236</v>
      </c>
      <c r="O419" s="12">
        <f>'[2]01_2021 UPDATE'!S180</f>
        <v>0</v>
      </c>
      <c r="P419" s="4">
        <f>E419*0.8</f>
        <v>1318.4</v>
      </c>
      <c r="Q419" s="4">
        <f t="shared" ref="Q419" si="401">+E419*0.51</f>
        <v>840.48</v>
      </c>
      <c r="S419" s="12">
        <f>'[2]01_2021 UPDATE'!V180</f>
        <v>0</v>
      </c>
      <c r="T419" s="4">
        <v>370.06</v>
      </c>
      <c r="V419" s="12">
        <f>'[2]01_2021 UPDATE'!AE180</f>
        <v>0</v>
      </c>
      <c r="W419" s="4">
        <v>1200</v>
      </c>
      <c r="Y419" s="12">
        <f>'[2]01_2021 UPDATE'!AK180</f>
        <v>0</v>
      </c>
      <c r="Z419" s="4">
        <v>1195</v>
      </c>
      <c r="AB419" s="12">
        <f>'[2]01_2021 UPDATE'!AN180</f>
        <v>0</v>
      </c>
      <c r="AC419" s="4">
        <f>E419*0.75</f>
        <v>1236</v>
      </c>
      <c r="AE419" s="12">
        <f>'[2]01_2021 UPDATE'!AQ180</f>
        <v>0</v>
      </c>
      <c r="AF419" s="4">
        <f>+E419*0.75</f>
        <v>1236</v>
      </c>
      <c r="AH419" s="12">
        <f>'[2]01_2021 UPDATE'!AT180</f>
        <v>0</v>
      </c>
      <c r="AI419" s="4">
        <f>+E419*0.75</f>
        <v>1236</v>
      </c>
      <c r="AK419" s="12">
        <f>'[2]01_2021 UPDATE'!AW180</f>
        <v>0</v>
      </c>
      <c r="AL419" s="4">
        <v>388.56</v>
      </c>
      <c r="AM419" s="4">
        <v>359.4</v>
      </c>
      <c r="AN419" s="4">
        <v>185.03</v>
      </c>
      <c r="AO419" s="12"/>
      <c r="AP419" s="4">
        <f>E419*0.58</f>
        <v>955.83999999999992</v>
      </c>
      <c r="AR419" s="12">
        <f>'[2]01_2021 UPDATE'!AZ180</f>
        <v>0</v>
      </c>
      <c r="AS419" s="4">
        <f t="shared" si="314"/>
        <v>359.4</v>
      </c>
      <c r="AT419" s="4">
        <f t="shared" si="355"/>
        <v>1318.4</v>
      </c>
      <c r="AU419" s="12">
        <f>'[2]01_2021 UPDATE'!BC180</f>
        <v>0</v>
      </c>
    </row>
    <row r="420" spans="1:49" x14ac:dyDescent="0.25">
      <c r="A420" s="3"/>
      <c r="C420" t="s">
        <v>41</v>
      </c>
      <c r="D420" s="3">
        <v>70460</v>
      </c>
      <c r="E420" s="4">
        <v>133</v>
      </c>
      <c r="F420" s="44"/>
      <c r="H420" s="4">
        <f>E420*0.7</f>
        <v>93.1</v>
      </c>
      <c r="I420" s="12"/>
      <c r="K420" s="4">
        <f>'[2]01_2021 UPDATE'!M180</f>
        <v>59.23</v>
      </c>
      <c r="L420" s="12"/>
      <c r="N420" s="4">
        <v>65.62</v>
      </c>
      <c r="O420" s="12"/>
      <c r="R420" s="4">
        <v>52.57</v>
      </c>
      <c r="S420" s="12"/>
      <c r="U420" s="4">
        <v>69.27</v>
      </c>
      <c r="V420" s="12"/>
      <c r="X420" s="4">
        <v>66.78</v>
      </c>
      <c r="Y420" s="12"/>
      <c r="AA420" s="4">
        <v>69.27</v>
      </c>
      <c r="AB420" s="12"/>
      <c r="AD420" s="4">
        <v>69.69</v>
      </c>
      <c r="AE420" s="12"/>
      <c r="AG420" s="4">
        <v>69.69</v>
      </c>
      <c r="AH420" s="12"/>
      <c r="AJ420" s="4">
        <v>69.69</v>
      </c>
      <c r="AK420" s="12"/>
      <c r="AM420" s="4">
        <v>73.48</v>
      </c>
      <c r="AN420" s="4">
        <v>52.87</v>
      </c>
      <c r="AO420" s="12"/>
      <c r="AQ420" s="4">
        <v>86.33</v>
      </c>
      <c r="AR420" s="12"/>
      <c r="AU420" s="12"/>
      <c r="AV420" s="4">
        <f>'[2]01_2021 UPDATE'!BD180</f>
        <v>52.57</v>
      </c>
      <c r="AW420" s="4">
        <f>'[2]01_2021 UPDATE'!BE180</f>
        <v>96.75</v>
      </c>
    </row>
    <row r="421" spans="1:49" x14ac:dyDescent="0.25">
      <c r="A421" s="3" t="s">
        <v>39</v>
      </c>
      <c r="B421" s="1" t="s">
        <v>306</v>
      </c>
      <c r="C421" t="s">
        <v>49</v>
      </c>
      <c r="D421" s="3">
        <v>70470</v>
      </c>
      <c r="E421" s="4">
        <v>1794</v>
      </c>
      <c r="F421" s="44"/>
      <c r="G421" s="4">
        <f t="shared" ref="G421" si="402">E421*0.7</f>
        <v>1255.8</v>
      </c>
      <c r="I421" s="12">
        <f>'[2]01_2021 UPDATE'!K181</f>
        <v>0</v>
      </c>
      <c r="J421" s="4">
        <f>E421*0.7</f>
        <v>1255.8</v>
      </c>
      <c r="L421" s="12">
        <f>'[2]01_2021 UPDATE'!N181</f>
        <v>0</v>
      </c>
      <c r="M421" s="4">
        <f t="shared" ref="M421" si="403">E421*0.75</f>
        <v>1345.5</v>
      </c>
      <c r="O421" s="12">
        <f>'[2]01_2021 UPDATE'!S181</f>
        <v>0</v>
      </c>
      <c r="P421" s="4">
        <f>E421*0.8</f>
        <v>1435.2</v>
      </c>
      <c r="Q421" s="4">
        <f t="shared" ref="Q421" si="404">+E421*0.51</f>
        <v>914.94</v>
      </c>
      <c r="S421" s="12">
        <f>'[2]01_2021 UPDATE'!V181</f>
        <v>0</v>
      </c>
      <c r="T421" s="4">
        <v>220.56</v>
      </c>
      <c r="V421" s="12">
        <f>'[2]01_2021 UPDATE'!AE181</f>
        <v>0</v>
      </c>
      <c r="W421" s="4">
        <v>1200</v>
      </c>
      <c r="Y421" s="12">
        <f>'[2]01_2021 UPDATE'!AK181</f>
        <v>0</v>
      </c>
      <c r="Z421" s="4">
        <v>1195</v>
      </c>
      <c r="AB421" s="12">
        <f>'[2]01_2021 UPDATE'!AN181</f>
        <v>0</v>
      </c>
      <c r="AC421" s="4">
        <f>E421*0.75</f>
        <v>1345.5</v>
      </c>
      <c r="AE421" s="12">
        <f>'[2]01_2021 UPDATE'!AQ181</f>
        <v>0</v>
      </c>
      <c r="AF421" s="4">
        <f>+E421*0.75</f>
        <v>1345.5</v>
      </c>
      <c r="AH421" s="12">
        <f>'[2]01_2021 UPDATE'!AT181</f>
        <v>0</v>
      </c>
      <c r="AI421" s="4">
        <f>+E421*0.75</f>
        <v>1345.5</v>
      </c>
      <c r="AK421" s="12">
        <f>'[2]01_2021 UPDATE'!AW181</f>
        <v>0</v>
      </c>
      <c r="AL421" s="4">
        <v>388.56</v>
      </c>
      <c r="AM421" s="4">
        <v>359.4</v>
      </c>
      <c r="AN421" s="4">
        <v>185.03</v>
      </c>
      <c r="AO421" s="12"/>
      <c r="AP421" s="4">
        <f>E421*0.58</f>
        <v>1040.52</v>
      </c>
      <c r="AR421" s="12">
        <f>'[2]01_2021 UPDATE'!AZ181</f>
        <v>0</v>
      </c>
      <c r="AS421" s="4">
        <f t="shared" si="314"/>
        <v>220.56</v>
      </c>
      <c r="AT421" s="4">
        <f t="shared" si="355"/>
        <v>1435.2</v>
      </c>
      <c r="AU421" s="12">
        <f>'[2]01_2021 UPDATE'!BC181</f>
        <v>0</v>
      </c>
    </row>
    <row r="422" spans="1:49" x14ac:dyDescent="0.25">
      <c r="A422" s="3"/>
      <c r="C422" t="s">
        <v>41</v>
      </c>
      <c r="D422" s="3">
        <v>70470</v>
      </c>
      <c r="E422" s="4">
        <v>150</v>
      </c>
      <c r="F422" s="44"/>
      <c r="H422" s="4">
        <f>E422*0.7</f>
        <v>105</v>
      </c>
      <c r="I422" s="12"/>
      <c r="K422" s="4">
        <v>66.989999999999995</v>
      </c>
      <c r="L422" s="12"/>
      <c r="N422" s="4">
        <v>73.8</v>
      </c>
      <c r="O422" s="12"/>
      <c r="R422" s="4">
        <v>59.33</v>
      </c>
      <c r="S422" s="12"/>
      <c r="U422" s="4">
        <v>77.97</v>
      </c>
      <c r="V422" s="12"/>
      <c r="X422" s="4">
        <v>75.11</v>
      </c>
      <c r="Y422" s="12"/>
      <c r="AA422" s="4">
        <v>77.97</v>
      </c>
      <c r="AB422" s="12"/>
      <c r="AD422" s="4">
        <v>78.38</v>
      </c>
      <c r="AE422" s="12"/>
      <c r="AG422" s="4">
        <v>78.38</v>
      </c>
      <c r="AH422" s="12"/>
      <c r="AJ422" s="4">
        <v>78.38</v>
      </c>
      <c r="AK422" s="12"/>
      <c r="AM422" s="4">
        <v>82.53</v>
      </c>
      <c r="AN422" s="4">
        <v>59.38</v>
      </c>
      <c r="AO422" s="12"/>
      <c r="AQ422" s="4">
        <v>97.16</v>
      </c>
      <c r="AR422" s="12"/>
      <c r="AU422" s="12"/>
      <c r="AV422" s="4">
        <f>'[2]01_2021 UPDATE'!BD181</f>
        <v>59.33</v>
      </c>
      <c r="AW422" s="4">
        <f>'[2]01_2021 UPDATE'!BE181</f>
        <v>109.5</v>
      </c>
    </row>
    <row r="423" spans="1:49" x14ac:dyDescent="0.25">
      <c r="A423" s="3" t="s">
        <v>39</v>
      </c>
      <c r="B423" s="1" t="s">
        <v>307</v>
      </c>
      <c r="C423" t="s">
        <v>49</v>
      </c>
      <c r="D423" s="3">
        <v>70480</v>
      </c>
      <c r="E423" s="4">
        <v>1156</v>
      </c>
      <c r="F423" s="44"/>
      <c r="G423" s="4">
        <f t="shared" ref="G423" si="405">E423*0.7</f>
        <v>809.19999999999993</v>
      </c>
      <c r="I423" s="12">
        <f>'[2]01_2021 UPDATE'!K182</f>
        <v>0</v>
      </c>
      <c r="J423" s="4">
        <f>E423*0.7</f>
        <v>809.19999999999993</v>
      </c>
      <c r="L423" s="12">
        <f>'[2]01_2021 UPDATE'!N182</f>
        <v>0</v>
      </c>
      <c r="M423" s="4">
        <f t="shared" ref="M423" si="406">E423*0.75</f>
        <v>867</v>
      </c>
      <c r="O423" s="12">
        <f>'[2]01_2021 UPDATE'!S182</f>
        <v>0</v>
      </c>
      <c r="P423" s="4">
        <f>E423*0.8</f>
        <v>924.80000000000007</v>
      </c>
      <c r="Q423" s="4">
        <f t="shared" ref="Q423" si="407">+E423*0.51</f>
        <v>589.56000000000006</v>
      </c>
      <c r="S423" s="12">
        <f>'[2]01_2021 UPDATE'!V182</f>
        <v>0</v>
      </c>
      <c r="T423" s="4">
        <v>370.06</v>
      </c>
      <c r="V423" s="12">
        <f>'[2]01_2021 UPDATE'!AE182</f>
        <v>0</v>
      </c>
      <c r="W423" s="4">
        <v>1200</v>
      </c>
      <c r="Y423" s="12">
        <f>'[2]01_2021 UPDATE'!AK182</f>
        <v>0</v>
      </c>
      <c r="Z423" s="4">
        <v>1195</v>
      </c>
      <c r="AB423" s="12">
        <f>'[2]01_2021 UPDATE'!AN182</f>
        <v>0</v>
      </c>
      <c r="AC423" s="4">
        <f>E423*0.75</f>
        <v>867</v>
      </c>
      <c r="AE423" s="12">
        <f>'[2]01_2021 UPDATE'!AQ182</f>
        <v>0</v>
      </c>
      <c r="AF423" s="4">
        <f>+E423*0.75</f>
        <v>867</v>
      </c>
      <c r="AH423" s="12">
        <f>'[2]01_2021 UPDATE'!AT182</f>
        <v>0</v>
      </c>
      <c r="AI423" s="4">
        <f>+E423*0.75</f>
        <v>867</v>
      </c>
      <c r="AK423" s="12">
        <f>'[2]01_2021 UPDATE'!AW182</f>
        <v>0</v>
      </c>
      <c r="AL423" s="4">
        <v>231.59</v>
      </c>
      <c r="AM423" s="4">
        <v>214.21</v>
      </c>
      <c r="AN423" s="4">
        <v>110.28</v>
      </c>
      <c r="AO423" s="12"/>
      <c r="AP423" s="4">
        <f>E423*0.58</f>
        <v>670.4799999999999</v>
      </c>
      <c r="AR423" s="12">
        <f>'[2]01_2021 UPDATE'!AZ182</f>
        <v>0</v>
      </c>
      <c r="AS423" s="4">
        <f t="shared" si="314"/>
        <v>214.21</v>
      </c>
      <c r="AT423" s="4">
        <f t="shared" si="355"/>
        <v>1200</v>
      </c>
      <c r="AU423" s="12">
        <f>'[2]01_2021 UPDATE'!BC182</f>
        <v>0</v>
      </c>
    </row>
    <row r="424" spans="1:49" x14ac:dyDescent="0.25">
      <c r="A424" s="3"/>
      <c r="C424" t="s">
        <v>41</v>
      </c>
      <c r="D424" s="3">
        <v>70480</v>
      </c>
      <c r="E424" s="4">
        <v>126</v>
      </c>
      <c r="F424" s="44"/>
      <c r="H424" s="4">
        <f>E424*0.7</f>
        <v>88.199999999999989</v>
      </c>
      <c r="I424" s="12"/>
      <c r="K424" s="4">
        <f>'[2]01_2021 UPDATE'!M182</f>
        <v>66.989999999999995</v>
      </c>
      <c r="L424" s="12"/>
      <c r="N424" s="4">
        <v>74.63</v>
      </c>
      <c r="O424" s="12"/>
      <c r="R424" s="4">
        <v>59.67</v>
      </c>
      <c r="S424" s="12"/>
      <c r="U424" s="4">
        <v>78.86</v>
      </c>
      <c r="V424" s="12"/>
      <c r="X424" s="4">
        <v>75.53</v>
      </c>
      <c r="Y424" s="12"/>
      <c r="AA424" s="4">
        <v>78.86</v>
      </c>
      <c r="AB424" s="12"/>
      <c r="AD424" s="4">
        <v>78.81</v>
      </c>
      <c r="AE424" s="12"/>
      <c r="AG424" s="4">
        <v>78.81</v>
      </c>
      <c r="AH424" s="12"/>
      <c r="AJ424" s="4">
        <v>78.81</v>
      </c>
      <c r="AK424" s="12"/>
      <c r="AM424" s="4">
        <v>83.5</v>
      </c>
      <c r="AN424" s="4">
        <v>60.07</v>
      </c>
      <c r="AO424" s="12"/>
      <c r="AQ424" s="4">
        <v>98.27</v>
      </c>
      <c r="AR424" s="12"/>
      <c r="AU424" s="12"/>
      <c r="AV424" s="4">
        <f>'[2]01_2021 UPDATE'!BD182</f>
        <v>59.67</v>
      </c>
      <c r="AW424" s="4">
        <f>'[2]01_2021 UPDATE'!BE182</f>
        <v>91.5</v>
      </c>
    </row>
    <row r="425" spans="1:49" x14ac:dyDescent="0.25">
      <c r="A425" s="3" t="s">
        <v>39</v>
      </c>
      <c r="B425" s="1" t="s">
        <v>308</v>
      </c>
      <c r="C425" t="s">
        <v>49</v>
      </c>
      <c r="D425" s="3">
        <v>70481</v>
      </c>
      <c r="E425" s="4">
        <v>1648</v>
      </c>
      <c r="F425" s="44"/>
      <c r="G425" s="4">
        <f t="shared" ref="G425" si="408">E425*0.7</f>
        <v>1153.5999999999999</v>
      </c>
      <c r="I425" s="12">
        <f>'[2]01_2021 UPDATE'!K183</f>
        <v>0</v>
      </c>
      <c r="J425" s="4">
        <f>E425*0.7</f>
        <v>1153.5999999999999</v>
      </c>
      <c r="L425" s="12">
        <f>'[2]01_2021 UPDATE'!N183</f>
        <v>0</v>
      </c>
      <c r="M425" s="4">
        <f t="shared" ref="M425" si="409">E425*0.75</f>
        <v>1236</v>
      </c>
      <c r="O425" s="12">
        <f>'[2]01_2021 UPDATE'!S183</f>
        <v>0</v>
      </c>
      <c r="P425" s="4">
        <f>E425*0.8</f>
        <v>1318.4</v>
      </c>
      <c r="Q425" s="4">
        <f t="shared" ref="Q425" si="410">+E425*0.51</f>
        <v>840.48</v>
      </c>
      <c r="S425" s="12">
        <f>'[2]01_2021 UPDATE'!V183</f>
        <v>0</v>
      </c>
      <c r="T425" s="4">
        <v>370.06</v>
      </c>
      <c r="V425" s="12">
        <f>'[2]01_2021 UPDATE'!AE183</f>
        <v>0</v>
      </c>
      <c r="W425" s="4">
        <v>1200</v>
      </c>
      <c r="Y425" s="12">
        <f>'[2]01_2021 UPDATE'!AK183</f>
        <v>0</v>
      </c>
      <c r="Z425" s="4">
        <v>1195</v>
      </c>
      <c r="AB425" s="12">
        <f>'[2]01_2021 UPDATE'!AN183</f>
        <v>0</v>
      </c>
      <c r="AC425" s="4">
        <f>E425*0.75</f>
        <v>1236</v>
      </c>
      <c r="AE425" s="12">
        <f>'[2]01_2021 UPDATE'!AQ183</f>
        <v>0</v>
      </c>
      <c r="AF425" s="4">
        <f>+E425*0.75</f>
        <v>1236</v>
      </c>
      <c r="AH425" s="12">
        <f>'[2]01_2021 UPDATE'!AT183</f>
        <v>0</v>
      </c>
      <c r="AI425" s="4">
        <f>+E425*0.75</f>
        <v>1236</v>
      </c>
      <c r="AK425" s="12">
        <f>'[2]01_2021 UPDATE'!AW183</f>
        <v>0</v>
      </c>
      <c r="AL425" s="4">
        <v>388.56</v>
      </c>
      <c r="AM425" s="4">
        <v>359.4</v>
      </c>
      <c r="AN425" s="4">
        <v>185.03</v>
      </c>
      <c r="AO425" s="12"/>
      <c r="AP425" s="4">
        <f>E425*0.58</f>
        <v>955.83999999999992</v>
      </c>
      <c r="AR425" s="12">
        <f>'[2]01_2021 UPDATE'!AZ183</f>
        <v>0</v>
      </c>
      <c r="AS425" s="4">
        <f t="shared" si="314"/>
        <v>359.4</v>
      </c>
      <c r="AT425" s="4">
        <f t="shared" si="355"/>
        <v>1318.4</v>
      </c>
      <c r="AU425" s="12">
        <f>'[2]01_2021 UPDATE'!BC183</f>
        <v>0</v>
      </c>
    </row>
    <row r="426" spans="1:49" x14ac:dyDescent="0.25">
      <c r="A426" s="3"/>
      <c r="C426" t="s">
        <v>41</v>
      </c>
      <c r="D426" s="3">
        <v>70481</v>
      </c>
      <c r="E426" s="4">
        <v>146</v>
      </c>
      <c r="F426" s="44"/>
      <c r="H426" s="4">
        <f>E426*0.7</f>
        <v>102.19999999999999</v>
      </c>
      <c r="I426" s="12"/>
      <c r="K426" s="4">
        <v>59.23</v>
      </c>
      <c r="L426" s="12"/>
      <c r="N426" s="4">
        <v>65.62</v>
      </c>
      <c r="O426" s="12"/>
      <c r="R426" s="4">
        <v>64.11</v>
      </c>
      <c r="S426" s="12"/>
      <c r="U426" s="4">
        <v>69.27</v>
      </c>
      <c r="V426" s="12"/>
      <c r="X426" s="4">
        <v>66.78</v>
      </c>
      <c r="Y426" s="12"/>
      <c r="AA426" s="4">
        <v>69.27</v>
      </c>
      <c r="AB426" s="12"/>
      <c r="AD426" s="4">
        <v>69.69</v>
      </c>
      <c r="AE426" s="12"/>
      <c r="AG426" s="4">
        <v>69.69</v>
      </c>
      <c r="AH426" s="12"/>
      <c r="AJ426" s="4">
        <v>69.69</v>
      </c>
      <c r="AK426" s="12"/>
      <c r="AM426" s="4">
        <v>73.48</v>
      </c>
      <c r="AN426" s="4">
        <v>52.87</v>
      </c>
      <c r="AO426" s="12"/>
      <c r="AQ426" s="4">
        <v>86.33</v>
      </c>
      <c r="AR426" s="12"/>
      <c r="AU426" s="12"/>
      <c r="AV426" s="4">
        <f>'[2]01_2021 UPDATE'!BD183</f>
        <v>59.23</v>
      </c>
      <c r="AW426" s="4">
        <f>'[2]01_2021 UPDATE'!BE183</f>
        <v>106.5</v>
      </c>
    </row>
    <row r="427" spans="1:49" x14ac:dyDescent="0.25">
      <c r="A427" s="3" t="s">
        <v>39</v>
      </c>
      <c r="B427" s="1" t="s">
        <v>309</v>
      </c>
      <c r="C427" t="s">
        <v>49</v>
      </c>
      <c r="D427" s="3">
        <v>70482</v>
      </c>
      <c r="E427" s="4">
        <v>1619</v>
      </c>
      <c r="F427" s="44"/>
      <c r="G427" s="4">
        <f t="shared" ref="G427" si="411">E427*0.7</f>
        <v>1133.3</v>
      </c>
      <c r="I427" s="12">
        <f>'[2]01_2021 UPDATE'!K184</f>
        <v>0</v>
      </c>
      <c r="J427" s="4">
        <f>E427*0.7</f>
        <v>1133.3</v>
      </c>
      <c r="L427" s="12">
        <f>'[2]01_2021 UPDATE'!N184</f>
        <v>0</v>
      </c>
      <c r="M427" s="4">
        <f t="shared" ref="M427" si="412">E427*0.75</f>
        <v>1214.25</v>
      </c>
      <c r="O427" s="12">
        <f>'[2]01_2021 UPDATE'!S184</f>
        <v>0</v>
      </c>
      <c r="P427" s="4">
        <f>E427*0.8</f>
        <v>1295.2</v>
      </c>
      <c r="Q427" s="4">
        <f t="shared" ref="Q427" si="413">+E427*0.51</f>
        <v>825.69</v>
      </c>
      <c r="S427" s="12">
        <f>'[2]01_2021 UPDATE'!V184</f>
        <v>0</v>
      </c>
      <c r="T427" s="4">
        <v>220.56</v>
      </c>
      <c r="V427" s="12">
        <f>'[2]01_2021 UPDATE'!AE184</f>
        <v>0</v>
      </c>
      <c r="W427" s="4">
        <v>1200</v>
      </c>
      <c r="Y427" s="12">
        <f>'[2]01_2021 UPDATE'!AK184</f>
        <v>0</v>
      </c>
      <c r="Z427" s="4">
        <v>1195</v>
      </c>
      <c r="AB427" s="12">
        <f>'[2]01_2021 UPDATE'!AN184</f>
        <v>0</v>
      </c>
      <c r="AC427" s="4">
        <f>E427*0.75</f>
        <v>1214.25</v>
      </c>
      <c r="AE427" s="12">
        <f>'[2]01_2021 UPDATE'!AQ184</f>
        <v>0</v>
      </c>
      <c r="AF427" s="4">
        <f>+E427*0.75</f>
        <v>1214.25</v>
      </c>
      <c r="AH427" s="12">
        <f>'[2]01_2021 UPDATE'!AT184</f>
        <v>0</v>
      </c>
      <c r="AI427" s="4">
        <f>+E427*0.75</f>
        <v>1214.25</v>
      </c>
      <c r="AK427" s="12">
        <f>'[2]01_2021 UPDATE'!AW184</f>
        <v>0</v>
      </c>
      <c r="AL427" s="4">
        <v>388.56</v>
      </c>
      <c r="AM427" s="4">
        <v>359.4</v>
      </c>
      <c r="AN427" s="4">
        <v>185.03</v>
      </c>
      <c r="AO427" s="12"/>
      <c r="AP427" s="4">
        <f>E427*0.58</f>
        <v>939.02</v>
      </c>
      <c r="AR427" s="12">
        <f>'[2]01_2021 UPDATE'!AZ184</f>
        <v>0</v>
      </c>
      <c r="AS427" s="4">
        <f t="shared" ref="AS427:AS479" si="414">MIN(J427,M427,P427,Q427,T427,W427,Z427,AC427,AF427,AI427,AL427,AM427, AP427)</f>
        <v>220.56</v>
      </c>
      <c r="AT427" s="4">
        <f t="shared" si="355"/>
        <v>1295.2</v>
      </c>
      <c r="AU427" s="12">
        <f>'[2]01_2021 UPDATE'!BC184</f>
        <v>0</v>
      </c>
    </row>
    <row r="428" spans="1:49" x14ac:dyDescent="0.25">
      <c r="A428" s="3"/>
      <c r="C428" t="s">
        <v>41</v>
      </c>
      <c r="D428" s="3">
        <v>70482</v>
      </c>
      <c r="E428" s="4">
        <v>166</v>
      </c>
      <c r="F428" s="44"/>
      <c r="H428" s="4">
        <f>E428*0.7</f>
        <v>116.19999999999999</v>
      </c>
      <c r="I428" s="12"/>
      <c r="K428" s="4">
        <v>66.239999999999995</v>
      </c>
      <c r="L428" s="12"/>
      <c r="N428" s="4">
        <v>73.37</v>
      </c>
      <c r="O428" s="12"/>
      <c r="R428" s="4">
        <v>67.52</v>
      </c>
      <c r="S428" s="12"/>
      <c r="U428" s="4">
        <v>77.510000000000005</v>
      </c>
      <c r="V428" s="12"/>
      <c r="X428" s="4">
        <v>74.680000000000007</v>
      </c>
      <c r="Y428" s="12"/>
      <c r="AA428" s="4">
        <v>77.510000000000005</v>
      </c>
      <c r="AB428" s="12"/>
      <c r="AD428" s="4">
        <v>77.930000000000007</v>
      </c>
      <c r="AE428" s="12"/>
      <c r="AG428" s="4">
        <v>77.930000000000007</v>
      </c>
      <c r="AH428" s="12"/>
      <c r="AJ428" s="4">
        <v>77.930000000000007</v>
      </c>
      <c r="AK428" s="12"/>
      <c r="AM428" s="4">
        <v>82.04</v>
      </c>
      <c r="AN428" s="4">
        <v>59.02</v>
      </c>
      <c r="AO428" s="12"/>
      <c r="AQ428" s="4">
        <v>96.59</v>
      </c>
      <c r="AR428" s="12"/>
      <c r="AU428" s="12"/>
      <c r="AV428" s="4">
        <f>'[2]01_2021 UPDATE'!BD184</f>
        <v>66.239999999999995</v>
      </c>
      <c r="AW428" s="4">
        <f>'[2]01_2021 UPDATE'!BE184</f>
        <v>120.75</v>
      </c>
    </row>
    <row r="429" spans="1:49" x14ac:dyDescent="0.25">
      <c r="A429" s="3" t="s">
        <v>39</v>
      </c>
      <c r="B429" s="1" t="s">
        <v>310</v>
      </c>
      <c r="C429" t="s">
        <v>49</v>
      </c>
      <c r="D429" s="3">
        <v>70486</v>
      </c>
      <c r="E429" s="4">
        <v>1619</v>
      </c>
      <c r="F429" s="44"/>
      <c r="G429" s="4">
        <f t="shared" ref="G429" si="415">E429*0.7</f>
        <v>1133.3</v>
      </c>
      <c r="I429" s="12">
        <f>'[2]01_2021 UPDATE'!K185</f>
        <v>0</v>
      </c>
      <c r="J429" s="4">
        <f>E429*0.7</f>
        <v>1133.3</v>
      </c>
      <c r="L429" s="12">
        <f>'[2]01_2021 UPDATE'!N185</f>
        <v>0</v>
      </c>
      <c r="M429" s="4">
        <f t="shared" ref="M429" si="416">E429*0.75</f>
        <v>1214.25</v>
      </c>
      <c r="O429" s="12">
        <f>'[2]01_2021 UPDATE'!S185</f>
        <v>0</v>
      </c>
      <c r="P429" s="4">
        <f>E429*0.8</f>
        <v>1295.2</v>
      </c>
      <c r="Q429" s="4">
        <f t="shared" ref="Q429" si="417">+E429*0.51</f>
        <v>825.69</v>
      </c>
      <c r="S429" s="12">
        <f>'[2]01_2021 UPDATE'!V185</f>
        <v>0</v>
      </c>
      <c r="T429" s="4">
        <v>370.06</v>
      </c>
      <c r="V429" s="12">
        <f>'[2]01_2021 UPDATE'!AE185</f>
        <v>0</v>
      </c>
      <c r="W429" s="4">
        <v>1200</v>
      </c>
      <c r="Y429" s="12">
        <f>'[2]01_2021 UPDATE'!AK185</f>
        <v>0</v>
      </c>
      <c r="Z429" s="4">
        <v>1195</v>
      </c>
      <c r="AB429" s="12">
        <f>'[2]01_2021 UPDATE'!AN185</f>
        <v>0</v>
      </c>
      <c r="AC429" s="4">
        <f>E429*0.75</f>
        <v>1214.25</v>
      </c>
      <c r="AE429" s="12">
        <f>'[2]01_2021 UPDATE'!AQ185</f>
        <v>0</v>
      </c>
      <c r="AF429" s="4">
        <f>+E429*0.75</f>
        <v>1214.25</v>
      </c>
      <c r="AH429" s="12">
        <f>'[2]01_2021 UPDATE'!AT185</f>
        <v>0</v>
      </c>
      <c r="AI429" s="4">
        <f>+E429*0.75</f>
        <v>1214.25</v>
      </c>
      <c r="AK429" s="12">
        <f>'[2]01_2021 UPDATE'!AW185</f>
        <v>0</v>
      </c>
      <c r="AL429" s="4">
        <v>231.59</v>
      </c>
      <c r="AM429" s="4">
        <v>214.21</v>
      </c>
      <c r="AN429" s="4">
        <v>110.28</v>
      </c>
      <c r="AO429" s="12"/>
      <c r="AP429" s="4">
        <f>E429*0.58</f>
        <v>939.02</v>
      </c>
      <c r="AR429" s="12">
        <f>'[2]01_2021 UPDATE'!AZ185</f>
        <v>0</v>
      </c>
      <c r="AS429" s="4">
        <f t="shared" si="414"/>
        <v>214.21</v>
      </c>
      <c r="AT429" s="4">
        <f t="shared" si="355"/>
        <v>1295.2</v>
      </c>
      <c r="AU429" s="12">
        <f>'[2]01_2021 UPDATE'!BC185</f>
        <v>0</v>
      </c>
    </row>
    <row r="430" spans="1:49" x14ac:dyDescent="0.25">
      <c r="A430" s="3"/>
      <c r="C430" t="s">
        <v>41</v>
      </c>
      <c r="D430" s="3">
        <v>70486</v>
      </c>
      <c r="E430" s="4">
        <v>134</v>
      </c>
      <c r="F430" s="44"/>
      <c r="H430" s="4">
        <f>E430*0.7</f>
        <v>93.8</v>
      </c>
      <c r="I430" s="12"/>
      <c r="K430" s="4">
        <v>45.12</v>
      </c>
      <c r="L430" s="12"/>
      <c r="N430" s="4">
        <v>46.96</v>
      </c>
      <c r="O430" s="12"/>
      <c r="R430" s="4">
        <v>52.91</v>
      </c>
      <c r="S430" s="12"/>
      <c r="U430" s="4">
        <v>52.34</v>
      </c>
      <c r="V430" s="12"/>
      <c r="X430" s="4">
        <v>50.88</v>
      </c>
      <c r="Y430" s="12"/>
      <c r="AA430" s="4">
        <v>52.34</v>
      </c>
      <c r="AB430" s="12"/>
      <c r="AD430" s="4">
        <v>53.09</v>
      </c>
      <c r="AE430" s="12"/>
      <c r="AG430" s="4">
        <v>53.09</v>
      </c>
      <c r="AH430" s="12"/>
      <c r="AJ430" s="4">
        <v>53.09</v>
      </c>
      <c r="AK430" s="12"/>
      <c r="AM430" s="4">
        <v>56.12</v>
      </c>
      <c r="AN430" s="4">
        <v>40.380000000000003</v>
      </c>
      <c r="AO430" s="12"/>
      <c r="AQ430" s="4">
        <v>65.22</v>
      </c>
      <c r="AR430" s="12"/>
      <c r="AU430" s="12"/>
      <c r="AV430" s="4">
        <f>'[2]01_2021 UPDATE'!BD185</f>
        <v>45.12</v>
      </c>
      <c r="AW430" s="4">
        <f>'[2]01_2021 UPDATE'!BE185</f>
        <v>97.5</v>
      </c>
    </row>
    <row r="431" spans="1:49" x14ac:dyDescent="0.25">
      <c r="A431" s="3" t="s">
        <v>39</v>
      </c>
      <c r="B431" s="1" t="s">
        <v>311</v>
      </c>
      <c r="C431" t="s">
        <v>49</v>
      </c>
      <c r="D431" s="3">
        <v>70487</v>
      </c>
      <c r="E431" s="4">
        <v>1736</v>
      </c>
      <c r="F431" s="44"/>
      <c r="G431" s="4">
        <f t="shared" ref="G431" si="418">E431*0.7</f>
        <v>1215.1999999999998</v>
      </c>
      <c r="I431" s="12">
        <f>'[2]01_2021 UPDATE'!K189</f>
        <v>0</v>
      </c>
      <c r="J431" s="4">
        <f>E431*0.7</f>
        <v>1215.1999999999998</v>
      </c>
      <c r="L431" s="12">
        <f>'[2]01_2021 UPDATE'!N189</f>
        <v>0</v>
      </c>
      <c r="M431" s="4">
        <f t="shared" ref="M431" si="419">E431*0.75</f>
        <v>1302</v>
      </c>
      <c r="O431" s="12">
        <f>'[2]01_2021 UPDATE'!S189</f>
        <v>0</v>
      </c>
      <c r="P431" s="4">
        <f>E431*0.8</f>
        <v>1388.8000000000002</v>
      </c>
      <c r="Q431" s="4">
        <f t="shared" ref="Q431" si="420">+E431*0.51</f>
        <v>885.36</v>
      </c>
      <c r="S431" s="12">
        <f>'[2]01_2021 UPDATE'!V189</f>
        <v>0</v>
      </c>
      <c r="T431" s="4">
        <v>370.06</v>
      </c>
      <c r="V431" s="12">
        <f>'[2]01_2021 UPDATE'!AE189</f>
        <v>0</v>
      </c>
      <c r="W431" s="4">
        <v>1200</v>
      </c>
      <c r="Y431" s="12">
        <f>'[2]01_2021 UPDATE'!AK189</f>
        <v>0</v>
      </c>
      <c r="Z431" s="4">
        <v>1195</v>
      </c>
      <c r="AB431" s="12">
        <f>'[2]01_2021 UPDATE'!AN189</f>
        <v>0</v>
      </c>
      <c r="AC431" s="4">
        <f>E431*0.75</f>
        <v>1302</v>
      </c>
      <c r="AE431" s="12">
        <f>'[2]01_2021 UPDATE'!AQ189</f>
        <v>0</v>
      </c>
      <c r="AF431" s="4">
        <f>+E431*0.75</f>
        <v>1302</v>
      </c>
      <c r="AH431" s="12">
        <f>'[2]01_2021 UPDATE'!AT189</f>
        <v>0</v>
      </c>
      <c r="AI431" s="4">
        <f>+E431*0.75</f>
        <v>1302</v>
      </c>
      <c r="AK431" s="12">
        <f>'[2]01_2021 UPDATE'!AW189</f>
        <v>0</v>
      </c>
      <c r="AL431" s="4">
        <v>388.56</v>
      </c>
      <c r="AM431" s="4">
        <v>359.4</v>
      </c>
      <c r="AN431" s="4">
        <v>185.03</v>
      </c>
      <c r="AO431" s="12"/>
      <c r="AP431" s="4">
        <f>E431*0.58</f>
        <v>1006.8799999999999</v>
      </c>
      <c r="AR431" s="12">
        <f>'[2]01_2021 UPDATE'!AZ189</f>
        <v>0</v>
      </c>
      <c r="AS431" s="4">
        <f t="shared" si="414"/>
        <v>359.4</v>
      </c>
      <c r="AT431" s="4">
        <f t="shared" si="355"/>
        <v>1388.8000000000002</v>
      </c>
      <c r="AU431" s="12">
        <f>'[2]01_2021 UPDATE'!BC189</f>
        <v>0</v>
      </c>
    </row>
    <row r="432" spans="1:49" x14ac:dyDescent="0.25">
      <c r="A432" s="3"/>
      <c r="C432" t="s">
        <v>41</v>
      </c>
      <c r="D432" s="3">
        <v>70487</v>
      </c>
      <c r="E432" s="4">
        <v>153</v>
      </c>
      <c r="F432" s="44"/>
      <c r="H432" s="4">
        <f>E432*0.7</f>
        <v>107.1</v>
      </c>
      <c r="I432" s="12"/>
      <c r="K432" s="4">
        <v>59.23</v>
      </c>
      <c r="L432" s="12"/>
      <c r="N432" s="4">
        <v>65.62</v>
      </c>
      <c r="O432" s="12"/>
      <c r="R432" s="4">
        <v>60.69</v>
      </c>
      <c r="S432" s="12"/>
      <c r="U432" s="4">
        <v>68.819999999999993</v>
      </c>
      <c r="V432" s="12"/>
      <c r="X432" s="4">
        <v>66.78</v>
      </c>
      <c r="Y432" s="12"/>
      <c r="AA432" s="4">
        <v>68.819999999999993</v>
      </c>
      <c r="AB432" s="12"/>
      <c r="AD432" s="4">
        <v>69.69</v>
      </c>
      <c r="AE432" s="12"/>
      <c r="AG432" s="4">
        <v>69.69</v>
      </c>
      <c r="AH432" s="12"/>
      <c r="AJ432" s="4">
        <v>69.69</v>
      </c>
      <c r="AK432" s="12"/>
      <c r="AM432" s="4">
        <v>73.48</v>
      </c>
      <c r="AN432" s="4">
        <v>52.87</v>
      </c>
      <c r="AO432" s="12"/>
      <c r="AQ432" s="4">
        <v>85.76</v>
      </c>
      <c r="AR432" s="12"/>
      <c r="AU432" s="12"/>
      <c r="AV432" s="4">
        <f>'[2]01_2021 UPDATE'!BD189</f>
        <v>59.23</v>
      </c>
      <c r="AW432" s="4">
        <f>'[2]01_2021 UPDATE'!BE189</f>
        <v>111.75</v>
      </c>
    </row>
    <row r="433" spans="1:49" x14ac:dyDescent="0.25">
      <c r="A433" s="3" t="s">
        <v>39</v>
      </c>
      <c r="B433" s="1" t="s">
        <v>312</v>
      </c>
      <c r="C433" t="s">
        <v>49</v>
      </c>
      <c r="D433" s="3">
        <v>70488</v>
      </c>
      <c r="E433" s="4">
        <v>1544</v>
      </c>
      <c r="F433" s="44"/>
      <c r="G433" s="4">
        <f t="shared" ref="G433" si="421">E433*0.7</f>
        <v>1080.8</v>
      </c>
      <c r="I433" s="12">
        <f>'[2]01_2021 UPDATE'!K191</f>
        <v>0</v>
      </c>
      <c r="J433" s="4">
        <f>E433*0.7</f>
        <v>1080.8</v>
      </c>
      <c r="L433" s="12">
        <f>'[2]01_2021 UPDATE'!N191</f>
        <v>0</v>
      </c>
      <c r="M433" s="4">
        <f t="shared" ref="M433" si="422">E433*0.75</f>
        <v>1158</v>
      </c>
      <c r="O433" s="12">
        <f>'[2]01_2021 UPDATE'!S191</f>
        <v>0</v>
      </c>
      <c r="P433" s="4">
        <f>E433*0.8</f>
        <v>1235.2</v>
      </c>
      <c r="Q433" s="4">
        <f t="shared" ref="Q433" si="423">+E433*0.51</f>
        <v>787.44</v>
      </c>
      <c r="S433" s="12">
        <f>'[2]01_2021 UPDATE'!V191</f>
        <v>0</v>
      </c>
      <c r="T433" s="4">
        <v>220.56</v>
      </c>
      <c r="V433" s="12">
        <f>'[2]01_2021 UPDATE'!AE191</f>
        <v>0</v>
      </c>
      <c r="W433" s="4">
        <v>1200</v>
      </c>
      <c r="Y433" s="12">
        <f>'[2]01_2021 UPDATE'!AK191</f>
        <v>0</v>
      </c>
      <c r="Z433" s="4">
        <v>1195</v>
      </c>
      <c r="AB433" s="12">
        <f>'[2]01_2021 UPDATE'!AN191</f>
        <v>0</v>
      </c>
      <c r="AC433" s="4">
        <f>E433*0.75</f>
        <v>1158</v>
      </c>
      <c r="AE433" s="12">
        <f>'[2]01_2021 UPDATE'!AQ191</f>
        <v>0</v>
      </c>
      <c r="AF433" s="4">
        <f>+E433*0.75</f>
        <v>1158</v>
      </c>
      <c r="AH433" s="12">
        <f>'[2]01_2021 UPDATE'!AT191</f>
        <v>0</v>
      </c>
      <c r="AI433" s="4">
        <f>+E433*0.75</f>
        <v>1158</v>
      </c>
      <c r="AK433" s="12">
        <f>'[2]01_2021 UPDATE'!AW191</f>
        <v>0</v>
      </c>
      <c r="AL433" s="4">
        <v>388.56</v>
      </c>
      <c r="AM433" s="4">
        <v>359.4</v>
      </c>
      <c r="AN433" s="4">
        <v>185.03</v>
      </c>
      <c r="AO433" s="12"/>
      <c r="AP433" s="4">
        <f>E433*0.58</f>
        <v>895.52</v>
      </c>
      <c r="AR433" s="12">
        <f>'[2]01_2021 UPDATE'!AZ191</f>
        <v>0</v>
      </c>
      <c r="AS433" s="4">
        <f t="shared" si="414"/>
        <v>220.56</v>
      </c>
      <c r="AT433" s="4">
        <f t="shared" si="355"/>
        <v>1235.2</v>
      </c>
      <c r="AU433" s="12">
        <f>'[2]01_2021 UPDATE'!BC191</f>
        <v>0</v>
      </c>
    </row>
    <row r="434" spans="1:49" x14ac:dyDescent="0.25">
      <c r="A434" s="3"/>
      <c r="C434" t="s">
        <v>41</v>
      </c>
      <c r="D434" s="3">
        <v>70488</v>
      </c>
      <c r="E434" s="4">
        <v>166</v>
      </c>
      <c r="F434" s="44"/>
      <c r="H434" s="4">
        <f>E434*0.7</f>
        <v>116.19999999999999</v>
      </c>
      <c r="I434" s="12"/>
      <c r="K434" s="4">
        <v>66.62</v>
      </c>
      <c r="L434" s="12"/>
      <c r="N434" s="4">
        <v>73.8</v>
      </c>
      <c r="O434" s="12"/>
      <c r="R434" s="4">
        <v>65.81</v>
      </c>
      <c r="S434" s="12"/>
      <c r="U434" s="4">
        <v>77.510000000000005</v>
      </c>
      <c r="V434" s="12"/>
      <c r="X434" s="4">
        <v>75.11</v>
      </c>
      <c r="Y434" s="12"/>
      <c r="AA434" s="4">
        <v>77.510000000000005</v>
      </c>
      <c r="AB434" s="12"/>
      <c r="AD434" s="4">
        <v>78.38</v>
      </c>
      <c r="AE434" s="12"/>
      <c r="AG434" s="4">
        <v>78.38</v>
      </c>
      <c r="AH434" s="12"/>
      <c r="AJ434" s="4">
        <v>78.38</v>
      </c>
      <c r="AK434" s="12"/>
      <c r="AM434" s="4">
        <v>82.53</v>
      </c>
      <c r="AN434" s="4">
        <v>59.38</v>
      </c>
      <c r="AO434" s="12"/>
      <c r="AQ434" s="4">
        <f>'[2]01_2021 UPDATE'!AY191</f>
        <v>82.052020925000008</v>
      </c>
      <c r="AR434" s="12"/>
      <c r="AU434" s="12"/>
      <c r="AV434" s="4">
        <f>'[2]01_2021 UPDATE'!BD191</f>
        <v>65.81</v>
      </c>
      <c r="AW434" s="4">
        <f>'[2]01_2021 UPDATE'!BE191</f>
        <v>120.75</v>
      </c>
    </row>
    <row r="435" spans="1:49" x14ac:dyDescent="0.25">
      <c r="A435" s="3" t="s">
        <v>39</v>
      </c>
      <c r="B435" s="1" t="s">
        <v>313</v>
      </c>
      <c r="C435" t="s">
        <v>49</v>
      </c>
      <c r="D435" s="3">
        <v>70490</v>
      </c>
      <c r="E435" s="4">
        <v>1186</v>
      </c>
      <c r="F435" s="44"/>
      <c r="G435" s="4">
        <f t="shared" ref="G435" si="424">E435*0.7</f>
        <v>830.19999999999993</v>
      </c>
      <c r="I435" s="12">
        <f>'[2]01_2021 UPDATE'!K193</f>
        <v>0</v>
      </c>
      <c r="J435" s="4">
        <f>E435*0.7</f>
        <v>830.19999999999993</v>
      </c>
      <c r="L435" s="12">
        <f>'[2]01_2021 UPDATE'!N193</f>
        <v>0</v>
      </c>
      <c r="M435" s="4">
        <f t="shared" ref="M435" si="425">E435*0.75</f>
        <v>889.5</v>
      </c>
      <c r="O435" s="12">
        <f>'[2]01_2021 UPDATE'!S193</f>
        <v>0</v>
      </c>
      <c r="P435" s="4">
        <f>E435*0.8</f>
        <v>948.80000000000007</v>
      </c>
      <c r="Q435" s="4">
        <f t="shared" ref="Q435" si="426">+E435*0.51</f>
        <v>604.86</v>
      </c>
      <c r="S435" s="12">
        <f>'[2]01_2021 UPDATE'!V193</f>
        <v>0</v>
      </c>
      <c r="T435" s="4">
        <v>370.06</v>
      </c>
      <c r="V435" s="12">
        <f>'[2]01_2021 UPDATE'!AE193</f>
        <v>0</v>
      </c>
      <c r="W435" s="4">
        <v>1200</v>
      </c>
      <c r="Y435" s="12">
        <f>'[2]01_2021 UPDATE'!AK193</f>
        <v>0</v>
      </c>
      <c r="Z435" s="4">
        <v>1195</v>
      </c>
      <c r="AB435" s="12">
        <f>'[2]01_2021 UPDATE'!AN193</f>
        <v>0</v>
      </c>
      <c r="AC435" s="4">
        <f>E435*0.75</f>
        <v>889.5</v>
      </c>
      <c r="AE435" s="12">
        <f>'[2]01_2021 UPDATE'!AQ193</f>
        <v>0</v>
      </c>
      <c r="AF435" s="4">
        <f>+E435*0.75</f>
        <v>889.5</v>
      </c>
      <c r="AH435" s="12">
        <f>'[2]01_2021 UPDATE'!AT193</f>
        <v>0</v>
      </c>
      <c r="AI435" s="4">
        <f>+E435*0.75</f>
        <v>889.5</v>
      </c>
      <c r="AK435" s="12">
        <f>'[2]01_2021 UPDATE'!AW193</f>
        <v>0</v>
      </c>
      <c r="AL435" s="4">
        <v>231.59</v>
      </c>
      <c r="AM435" s="4">
        <v>214.21</v>
      </c>
      <c r="AN435" s="4">
        <v>110.28</v>
      </c>
      <c r="AO435" s="12"/>
      <c r="AP435" s="4">
        <f>E435*0.58</f>
        <v>687.88</v>
      </c>
      <c r="AR435" s="12">
        <f>'[2]01_2021 UPDATE'!AZ193</f>
        <v>0</v>
      </c>
      <c r="AS435" s="4">
        <f t="shared" si="414"/>
        <v>214.21</v>
      </c>
      <c r="AT435" s="4">
        <f t="shared" si="355"/>
        <v>1200</v>
      </c>
      <c r="AU435" s="12">
        <f>'[2]01_2021 UPDATE'!BC193</f>
        <v>0</v>
      </c>
    </row>
    <row r="436" spans="1:49" x14ac:dyDescent="0.25">
      <c r="A436" s="3"/>
      <c r="C436" t="s">
        <v>41</v>
      </c>
      <c r="D436" s="3">
        <v>70490</v>
      </c>
      <c r="E436" s="4">
        <v>150</v>
      </c>
      <c r="F436" s="44"/>
      <c r="H436" s="4">
        <f>E436*0.7</f>
        <v>105</v>
      </c>
      <c r="I436" s="12"/>
      <c r="K436" s="4">
        <v>67.37</v>
      </c>
      <c r="L436" s="12"/>
      <c r="N436" s="4">
        <v>74.63</v>
      </c>
      <c r="O436" s="12"/>
      <c r="R436" s="4">
        <v>59.67</v>
      </c>
      <c r="S436" s="12"/>
      <c r="U436" s="4">
        <v>78.400000000000006</v>
      </c>
      <c r="V436" s="12"/>
      <c r="X436" s="4">
        <v>75.959999999999994</v>
      </c>
      <c r="Y436" s="12"/>
      <c r="AA436" s="4">
        <v>78.400000000000006</v>
      </c>
      <c r="AB436" s="12"/>
      <c r="AD436" s="4">
        <v>79.260000000000005</v>
      </c>
      <c r="AE436" s="12"/>
      <c r="AG436" s="4">
        <v>79.260000000000005</v>
      </c>
      <c r="AH436" s="12"/>
      <c r="AJ436" s="4">
        <v>79.260000000000005</v>
      </c>
      <c r="AK436" s="12"/>
      <c r="AM436" s="4">
        <v>83</v>
      </c>
      <c r="AN436" s="4">
        <v>59.71</v>
      </c>
      <c r="AO436" s="12"/>
      <c r="AQ436" s="4">
        <v>97.7</v>
      </c>
      <c r="AR436" s="12"/>
      <c r="AU436" s="12"/>
      <c r="AV436" s="4">
        <f>'[2]01_2021 UPDATE'!BD193</f>
        <v>59.67</v>
      </c>
      <c r="AW436" s="4">
        <f>'[2]01_2021 UPDATE'!BE193</f>
        <v>109.5</v>
      </c>
    </row>
    <row r="437" spans="1:49" x14ac:dyDescent="0.25">
      <c r="A437" s="3" t="s">
        <v>39</v>
      </c>
      <c r="B437" s="1" t="s">
        <v>314</v>
      </c>
      <c r="C437" t="s">
        <v>49</v>
      </c>
      <c r="D437" s="3">
        <v>70491</v>
      </c>
      <c r="E437" s="4">
        <v>1759</v>
      </c>
      <c r="F437" s="44"/>
      <c r="G437" s="4">
        <f t="shared" ref="G437" si="427">E437*0.7</f>
        <v>1231.3</v>
      </c>
      <c r="I437" s="12">
        <f>'[2]01_2021 UPDATE'!K194</f>
        <v>0</v>
      </c>
      <c r="J437" s="4">
        <f>E437*0.7</f>
        <v>1231.3</v>
      </c>
      <c r="L437" s="12">
        <f>'[2]01_2021 UPDATE'!N194</f>
        <v>0</v>
      </c>
      <c r="M437" s="4">
        <f t="shared" ref="M437" si="428">E437*0.75</f>
        <v>1319.25</v>
      </c>
      <c r="O437" s="12">
        <f>'[2]01_2021 UPDATE'!S194</f>
        <v>0</v>
      </c>
      <c r="P437" s="4">
        <f>E437*0.8</f>
        <v>1407.2</v>
      </c>
      <c r="Q437" s="4">
        <f t="shared" ref="Q437" si="429">+E437*0.51</f>
        <v>897.09</v>
      </c>
      <c r="S437" s="12">
        <f>'[2]01_2021 UPDATE'!V194</f>
        <v>0</v>
      </c>
      <c r="T437" s="4">
        <v>370.06</v>
      </c>
      <c r="V437" s="12">
        <f>'[2]01_2021 UPDATE'!AE194</f>
        <v>0</v>
      </c>
      <c r="W437" s="4">
        <v>1200</v>
      </c>
      <c r="Y437" s="12">
        <f>'[2]01_2021 UPDATE'!AK194</f>
        <v>0</v>
      </c>
      <c r="Z437" s="4">
        <v>1195</v>
      </c>
      <c r="AB437" s="12">
        <f>'[2]01_2021 UPDATE'!AN194</f>
        <v>0</v>
      </c>
      <c r="AC437" s="4">
        <f>E437*0.75</f>
        <v>1319.25</v>
      </c>
      <c r="AE437" s="12">
        <f>'[2]01_2021 UPDATE'!AQ194</f>
        <v>0</v>
      </c>
      <c r="AF437" s="4">
        <f>+E437*0.75</f>
        <v>1319.25</v>
      </c>
      <c r="AH437" s="12">
        <f>'[2]01_2021 UPDATE'!AT194</f>
        <v>0</v>
      </c>
      <c r="AI437" s="4">
        <f>+E437*0.75</f>
        <v>1319.25</v>
      </c>
      <c r="AK437" s="12">
        <f>'[2]01_2021 UPDATE'!AW194</f>
        <v>0</v>
      </c>
      <c r="AL437" s="4">
        <v>388.56</v>
      </c>
      <c r="AM437" s="4">
        <v>359.4</v>
      </c>
      <c r="AN437" s="4">
        <v>185.03</v>
      </c>
      <c r="AO437" s="12"/>
      <c r="AP437" s="4">
        <f>E437*0.58</f>
        <v>1020.2199999999999</v>
      </c>
      <c r="AR437" s="12">
        <f>'[2]01_2021 UPDATE'!AZ194</f>
        <v>0</v>
      </c>
      <c r="AS437" s="4">
        <f t="shared" si="414"/>
        <v>359.4</v>
      </c>
      <c r="AT437" s="4">
        <f t="shared" si="355"/>
        <v>1407.2</v>
      </c>
      <c r="AU437" s="12">
        <f>'[2]01_2021 UPDATE'!BC194</f>
        <v>0</v>
      </c>
    </row>
    <row r="438" spans="1:49" x14ac:dyDescent="0.25">
      <c r="A438" s="3"/>
      <c r="C438" t="s">
        <v>41</v>
      </c>
      <c r="D438" s="3">
        <v>70491</v>
      </c>
      <c r="E438" s="4">
        <v>163</v>
      </c>
      <c r="F438" s="44"/>
      <c r="H438" s="4">
        <f>E438*0.7</f>
        <v>114.1</v>
      </c>
      <c r="I438" s="12"/>
      <c r="K438" s="4">
        <v>72.569999999999993</v>
      </c>
      <c r="L438" s="12"/>
      <c r="N438" s="4">
        <v>80.400000000000006</v>
      </c>
      <c r="O438" s="12"/>
      <c r="R438" s="4">
        <v>64.11</v>
      </c>
      <c r="S438" s="12"/>
      <c r="U438" s="4">
        <v>84.55</v>
      </c>
      <c r="V438" s="12"/>
      <c r="X438" s="4">
        <v>81.819999999999993</v>
      </c>
      <c r="Y438" s="12"/>
      <c r="AA438" s="4">
        <v>84.55</v>
      </c>
      <c r="AB438" s="12"/>
      <c r="AD438" s="4">
        <v>85.38</v>
      </c>
      <c r="AE438" s="12"/>
      <c r="AG438" s="4">
        <v>85.38</v>
      </c>
      <c r="AH438" s="12"/>
      <c r="AJ438" s="4">
        <v>85.38</v>
      </c>
      <c r="AK438" s="12"/>
      <c r="AM438" s="4">
        <v>89.68</v>
      </c>
      <c r="AN438" s="4">
        <v>64.52</v>
      </c>
      <c r="AO438" s="12"/>
      <c r="AQ438" s="4">
        <v>105.36</v>
      </c>
      <c r="AR438" s="12"/>
      <c r="AU438" s="12"/>
      <c r="AV438" s="4">
        <f>'[2]01_2021 UPDATE'!BD194</f>
        <v>64.11</v>
      </c>
      <c r="AW438" s="4">
        <f>'[2]01_2021 UPDATE'!BE194</f>
        <v>118.5</v>
      </c>
    </row>
    <row r="439" spans="1:49" x14ac:dyDescent="0.25">
      <c r="A439" s="3" t="s">
        <v>39</v>
      </c>
      <c r="B439" s="1" t="s">
        <v>315</v>
      </c>
      <c r="C439" t="s">
        <v>49</v>
      </c>
      <c r="D439" s="3">
        <v>70496</v>
      </c>
      <c r="E439" s="4">
        <v>2800</v>
      </c>
      <c r="F439" s="44"/>
      <c r="G439" s="4">
        <f t="shared" ref="G439" si="430">E439*0.7</f>
        <v>1959.9999999999998</v>
      </c>
      <c r="I439" s="12">
        <f>'[2]01_2021 UPDATE'!K195</f>
        <v>0</v>
      </c>
      <c r="J439" s="4">
        <f>E439*0.7</f>
        <v>1959.9999999999998</v>
      </c>
      <c r="L439" s="12">
        <f>'[2]01_2021 UPDATE'!N195</f>
        <v>0</v>
      </c>
      <c r="M439" s="4">
        <f t="shared" ref="M439" si="431">E439*0.75</f>
        <v>2100</v>
      </c>
      <c r="O439" s="12">
        <f>'[2]01_2021 UPDATE'!S195</f>
        <v>0</v>
      </c>
      <c r="P439" s="4">
        <f>E439*0.8</f>
        <v>2240</v>
      </c>
      <c r="Q439" s="4">
        <f t="shared" ref="Q439" si="432">+E439*0.51</f>
        <v>1428</v>
      </c>
      <c r="S439" s="12">
        <f>'[2]01_2021 UPDATE'!V195</f>
        <v>0</v>
      </c>
      <c r="T439" s="4">
        <v>370.06</v>
      </c>
      <c r="V439" s="12">
        <f>'[2]01_2021 UPDATE'!AE195</f>
        <v>0</v>
      </c>
      <c r="W439" s="4">
        <f t="shared" ref="W439" si="433">E439*0.65</f>
        <v>1820</v>
      </c>
      <c r="Y439" s="12">
        <f>'[2]01_2021 UPDATE'!AK195</f>
        <v>0</v>
      </c>
      <c r="Z439" s="4">
        <f>E439*0.85</f>
        <v>2380</v>
      </c>
      <c r="AB439" s="12">
        <f>'[2]01_2021 UPDATE'!AN195</f>
        <v>0</v>
      </c>
      <c r="AC439" s="4">
        <f>E439*0.75</f>
        <v>2100</v>
      </c>
      <c r="AE439" s="12">
        <f>'[2]01_2021 UPDATE'!AQ195</f>
        <v>0</v>
      </c>
      <c r="AF439" s="4">
        <f>+E439*0.75</f>
        <v>2100</v>
      </c>
      <c r="AH439" s="12">
        <f>'[2]01_2021 UPDATE'!AT195</f>
        <v>0</v>
      </c>
      <c r="AI439" s="4">
        <f>+E439*0.75</f>
        <v>2100</v>
      </c>
      <c r="AK439" s="12">
        <f>'[2]01_2021 UPDATE'!AW195</f>
        <v>0</v>
      </c>
      <c r="AL439" s="4">
        <v>388.56</v>
      </c>
      <c r="AM439" s="4">
        <v>359.4</v>
      </c>
      <c r="AN439" s="4">
        <v>185.03</v>
      </c>
      <c r="AO439" s="12"/>
      <c r="AP439" s="4">
        <f>E439*0.58</f>
        <v>1624</v>
      </c>
      <c r="AR439" s="12">
        <f>'[2]01_2021 UPDATE'!AZ195</f>
        <v>0</v>
      </c>
      <c r="AS439" s="4">
        <f t="shared" si="414"/>
        <v>359.4</v>
      </c>
      <c r="AT439" s="4">
        <f t="shared" si="355"/>
        <v>2380</v>
      </c>
      <c r="AU439" s="12">
        <f>'[2]01_2021 UPDATE'!BC195</f>
        <v>0</v>
      </c>
    </row>
    <row r="440" spans="1:49" x14ac:dyDescent="0.25">
      <c r="A440" s="3"/>
      <c r="C440" t="s">
        <v>41</v>
      </c>
      <c r="D440" s="3">
        <v>70496</v>
      </c>
      <c r="E440" s="4">
        <v>232</v>
      </c>
      <c r="F440" s="44"/>
      <c r="H440" s="4">
        <f>E440*0.7</f>
        <v>162.39999999999998</v>
      </c>
      <c r="I440" s="12"/>
      <c r="K440" s="4">
        <v>91.75</v>
      </c>
      <c r="L440" s="12"/>
      <c r="N440" s="4">
        <v>101.64</v>
      </c>
      <c r="O440" s="12"/>
      <c r="R440" s="4">
        <v>81.38</v>
      </c>
      <c r="S440" s="12"/>
      <c r="U440" s="4">
        <v>106.75</v>
      </c>
      <c r="V440" s="12"/>
      <c r="X440" s="4">
        <v>103.45</v>
      </c>
      <c r="Y440" s="12"/>
      <c r="AA440" s="4">
        <v>106.75</v>
      </c>
      <c r="AB440" s="12"/>
      <c r="AD440" s="4">
        <v>107.95</v>
      </c>
      <c r="AE440" s="12"/>
      <c r="AG440" s="4">
        <v>107.95</v>
      </c>
      <c r="AH440" s="12"/>
      <c r="AJ440" s="4">
        <v>107.95</v>
      </c>
      <c r="AK440" s="12"/>
      <c r="AM440" s="4">
        <v>113.24</v>
      </c>
      <c r="AN440" s="4">
        <v>81.47</v>
      </c>
      <c r="AO440" s="12"/>
      <c r="AQ440" s="4">
        <v>133.02000000000001</v>
      </c>
      <c r="AR440" s="12"/>
      <c r="AU440" s="12"/>
      <c r="AV440" s="4">
        <f>'[2]01_2021 UPDATE'!BD195</f>
        <v>81.38</v>
      </c>
      <c r="AW440" s="4">
        <f>'[2]01_2021 UPDATE'!BE195</f>
        <v>168.75</v>
      </c>
    </row>
    <row r="441" spans="1:49" x14ac:dyDescent="0.25">
      <c r="A441" s="3" t="s">
        <v>39</v>
      </c>
      <c r="B441" s="1" t="s">
        <v>316</v>
      </c>
      <c r="C441" t="s">
        <v>49</v>
      </c>
      <c r="D441" s="3">
        <v>70498</v>
      </c>
      <c r="E441" s="4">
        <v>3331</v>
      </c>
      <c r="F441" s="44"/>
      <c r="G441" s="4">
        <f t="shared" ref="G441" si="434">E441*0.7</f>
        <v>2331.6999999999998</v>
      </c>
      <c r="I441" s="12">
        <f>'[2]01_2021 UPDATE'!K196</f>
        <v>0</v>
      </c>
      <c r="J441" s="4">
        <f>E441*0.7</f>
        <v>2331.6999999999998</v>
      </c>
      <c r="L441" s="12">
        <f>'[2]01_2021 UPDATE'!N196</f>
        <v>0</v>
      </c>
      <c r="M441" s="4">
        <f t="shared" ref="M441" si="435">E441*0.75</f>
        <v>2498.25</v>
      </c>
      <c r="O441" s="12">
        <f>'[2]01_2021 UPDATE'!S196</f>
        <v>0</v>
      </c>
      <c r="P441" s="4">
        <f>E441*0.8</f>
        <v>2664.8</v>
      </c>
      <c r="Q441" s="4">
        <f t="shared" ref="Q441" si="436">+E441*0.51</f>
        <v>1698.81</v>
      </c>
      <c r="S441" s="12">
        <f>'[2]01_2021 UPDATE'!V196</f>
        <v>0</v>
      </c>
      <c r="T441" s="4">
        <v>503.4</v>
      </c>
      <c r="V441" s="12">
        <f>'[2]01_2021 UPDATE'!AE196</f>
        <v>0</v>
      </c>
      <c r="W441" s="4">
        <f t="shared" ref="W441" si="437">E441*0.65</f>
        <v>2165.15</v>
      </c>
      <c r="Y441" s="12">
        <f>'[2]01_2021 UPDATE'!AK196</f>
        <v>0</v>
      </c>
      <c r="Z441" s="4">
        <f>E441*0.85</f>
        <v>2831.35</v>
      </c>
      <c r="AB441" s="12">
        <f>'[2]01_2021 UPDATE'!AN196</f>
        <v>0</v>
      </c>
      <c r="AC441" s="4">
        <f>E441*0.75</f>
        <v>2498.25</v>
      </c>
      <c r="AE441" s="12">
        <f>'[2]01_2021 UPDATE'!AQ196</f>
        <v>0</v>
      </c>
      <c r="AF441" s="4">
        <f>+E441*0.75</f>
        <v>2498.25</v>
      </c>
      <c r="AH441" s="12">
        <f>'[2]01_2021 UPDATE'!AT196</f>
        <v>0</v>
      </c>
      <c r="AI441" s="4">
        <f>+E441*0.75</f>
        <v>2498.25</v>
      </c>
      <c r="AK441" s="12">
        <f>'[2]01_2021 UPDATE'!AW196</f>
        <v>0</v>
      </c>
      <c r="AL441" s="4">
        <v>388.56</v>
      </c>
      <c r="AM441" s="4">
        <v>359.4</v>
      </c>
      <c r="AN441" s="4">
        <v>185.03</v>
      </c>
      <c r="AO441" s="12"/>
      <c r="AP441" s="4">
        <f>E441*0.58</f>
        <v>1931.9799999999998</v>
      </c>
      <c r="AR441" s="12">
        <f>'[2]01_2021 UPDATE'!AZ196</f>
        <v>0</v>
      </c>
      <c r="AS441" s="4">
        <f t="shared" si="414"/>
        <v>359.4</v>
      </c>
      <c r="AT441" s="4">
        <f t="shared" si="355"/>
        <v>2831.35</v>
      </c>
      <c r="AU441" s="12">
        <f>'[2]01_2021 UPDATE'!BC196</f>
        <v>0</v>
      </c>
    </row>
    <row r="442" spans="1:49" x14ac:dyDescent="0.25">
      <c r="A442" s="3"/>
      <c r="C442" t="s">
        <v>41</v>
      </c>
      <c r="D442" s="3">
        <v>70498</v>
      </c>
      <c r="E442" s="4">
        <v>237</v>
      </c>
      <c r="F442" s="44"/>
      <c r="H442" s="4">
        <f>E442*0.7</f>
        <v>165.89999999999998</v>
      </c>
      <c r="I442" s="12"/>
      <c r="K442" s="4">
        <v>91.75</v>
      </c>
      <c r="L442" s="12"/>
      <c r="N442" s="4">
        <v>101.64</v>
      </c>
      <c r="O442" s="12"/>
      <c r="R442" s="4">
        <v>81.38</v>
      </c>
      <c r="S442" s="12"/>
      <c r="U442" s="4">
        <v>106.75</v>
      </c>
      <c r="V442" s="12"/>
      <c r="X442" s="4">
        <v>103.45</v>
      </c>
      <c r="Y442" s="12"/>
      <c r="AA442" s="4">
        <v>106.75</v>
      </c>
      <c r="AB442" s="12"/>
      <c r="AD442" s="4">
        <v>107.95</v>
      </c>
      <c r="AE442" s="12"/>
      <c r="AG442" s="4">
        <v>107.95</v>
      </c>
      <c r="AH442" s="12"/>
      <c r="AJ442" s="4">
        <v>107.95</v>
      </c>
      <c r="AK442" s="12"/>
      <c r="AM442" s="4">
        <v>113.24</v>
      </c>
      <c r="AN442" s="4">
        <v>81.47</v>
      </c>
      <c r="AO442" s="12"/>
      <c r="AQ442" s="4">
        <v>133.02000000000001</v>
      </c>
      <c r="AR442" s="12"/>
      <c r="AU442" s="12"/>
      <c r="AV442" s="4">
        <f>'[2]01_2021 UPDATE'!BD196</f>
        <v>81.38</v>
      </c>
      <c r="AW442" s="4">
        <f>'[2]01_2021 UPDATE'!BE196</f>
        <v>172.5</v>
      </c>
    </row>
    <row r="443" spans="1:49" x14ac:dyDescent="0.25">
      <c r="A443" s="3" t="s">
        <v>39</v>
      </c>
      <c r="B443" s="1" t="s">
        <v>317</v>
      </c>
      <c r="C443" t="s">
        <v>49</v>
      </c>
      <c r="D443" s="3">
        <v>70540</v>
      </c>
      <c r="E443" s="4">
        <v>2275</v>
      </c>
      <c r="F443" s="44"/>
      <c r="G443" s="4">
        <f t="shared" ref="G443" si="438">E443*0.7</f>
        <v>1592.5</v>
      </c>
      <c r="I443" s="12">
        <f>'[2]01_2021 UPDATE'!K197</f>
        <v>0</v>
      </c>
      <c r="J443" s="4">
        <v>800</v>
      </c>
      <c r="L443" s="12">
        <f>'[2]01_2021 UPDATE'!N197</f>
        <v>0</v>
      </c>
      <c r="M443" s="4">
        <v>800</v>
      </c>
      <c r="O443" s="12">
        <f>'[2]01_2021 UPDATE'!S197</f>
        <v>0</v>
      </c>
      <c r="P443" s="4">
        <f>E443*0.8</f>
        <v>1820</v>
      </c>
      <c r="Q443" s="4">
        <f t="shared" ref="Q443" si="439">+E443*0.51</f>
        <v>1160.25</v>
      </c>
      <c r="S443" s="12">
        <f>'[2]01_2021 UPDATE'!V197</f>
        <v>0</v>
      </c>
      <c r="T443" s="4">
        <v>736.04</v>
      </c>
      <c r="V443" s="12">
        <f>'[2]01_2021 UPDATE'!AE197</f>
        <v>0</v>
      </c>
      <c r="W443" s="4">
        <v>1650</v>
      </c>
      <c r="Y443" s="12">
        <f>'[2]01_2021 UPDATE'!AK197</f>
        <v>0</v>
      </c>
      <c r="Z443" s="4">
        <v>950</v>
      </c>
      <c r="AB443" s="12">
        <f>'[2]01_2021 UPDATE'!AN197</f>
        <v>0</v>
      </c>
      <c r="AC443" s="4">
        <v>800</v>
      </c>
      <c r="AE443" s="12">
        <f>'[2]01_2021 UPDATE'!AQ197</f>
        <v>0</v>
      </c>
      <c r="AF443" s="4">
        <f>+E443*0.75</f>
        <v>1706.25</v>
      </c>
      <c r="AH443" s="12">
        <f>'[2]01_2021 UPDATE'!AT197</f>
        <v>0</v>
      </c>
      <c r="AI443" s="4">
        <f>+E443*0.75</f>
        <v>1706.25</v>
      </c>
      <c r="AK443" s="12">
        <f>'[2]01_2021 UPDATE'!AW197</f>
        <v>0</v>
      </c>
      <c r="AL443" s="4">
        <v>528.57000000000005</v>
      </c>
      <c r="AM443" s="4">
        <v>488.9</v>
      </c>
      <c r="AN443" s="4">
        <v>251.7</v>
      </c>
      <c r="AO443" s="12"/>
      <c r="AP443" s="4">
        <f>E443*0.58</f>
        <v>1319.5</v>
      </c>
      <c r="AR443" s="12">
        <f>'[2]01_2021 UPDATE'!AZ197</f>
        <v>0</v>
      </c>
      <c r="AS443" s="4">
        <f t="shared" si="414"/>
        <v>488.9</v>
      </c>
      <c r="AT443" s="4">
        <f t="shared" si="355"/>
        <v>1820</v>
      </c>
      <c r="AU443" s="12">
        <f>'[2]01_2021 UPDATE'!BC197</f>
        <v>0</v>
      </c>
    </row>
    <row r="444" spans="1:49" x14ac:dyDescent="0.25">
      <c r="A444" s="3"/>
      <c r="C444" t="s">
        <v>41</v>
      </c>
      <c r="D444" s="3">
        <v>70540</v>
      </c>
      <c r="E444" s="4">
        <v>268</v>
      </c>
      <c r="F444" s="44"/>
      <c r="H444" s="4">
        <f>E444*0.7</f>
        <v>187.6</v>
      </c>
      <c r="I444" s="12"/>
      <c r="K444" s="4">
        <v>95</v>
      </c>
      <c r="L444" s="12"/>
      <c r="N444" s="4">
        <v>77.92</v>
      </c>
      <c r="O444" s="12"/>
      <c r="R444" s="4">
        <v>62.74</v>
      </c>
      <c r="S444" s="12"/>
      <c r="U444" s="4">
        <v>82.34</v>
      </c>
      <c r="V444" s="12"/>
      <c r="X444" s="4">
        <v>79.290000000000006</v>
      </c>
      <c r="Y444" s="12"/>
      <c r="AA444" s="4">
        <v>82.34</v>
      </c>
      <c r="AB444" s="12"/>
      <c r="AD444" s="4">
        <v>82.74</v>
      </c>
      <c r="AE444" s="12"/>
      <c r="AG444" s="4">
        <v>82.74</v>
      </c>
      <c r="AH444" s="12"/>
      <c r="AJ444" s="4">
        <v>82.74</v>
      </c>
      <c r="AK444" s="12"/>
      <c r="AM444" s="4">
        <v>87.28</v>
      </c>
      <c r="AN444" s="4">
        <v>62.79</v>
      </c>
      <c r="AO444" s="12"/>
      <c r="AQ444" s="4">
        <v>102.61</v>
      </c>
      <c r="AR444" s="12"/>
      <c r="AU444" s="12"/>
      <c r="AV444" s="4">
        <f>'[2]01_2021 UPDATE'!BD197</f>
        <v>62.74</v>
      </c>
      <c r="AW444" s="4">
        <f>'[2]01_2021 UPDATE'!BE197</f>
        <v>195</v>
      </c>
    </row>
    <row r="445" spans="1:49" x14ac:dyDescent="0.25">
      <c r="A445" s="3" t="s">
        <v>39</v>
      </c>
      <c r="B445" s="1" t="s">
        <v>318</v>
      </c>
      <c r="C445" t="s">
        <v>49</v>
      </c>
      <c r="D445" s="3">
        <v>70542</v>
      </c>
      <c r="E445" s="4">
        <v>2440</v>
      </c>
      <c r="F445" s="44"/>
      <c r="G445" s="4">
        <f t="shared" ref="G445" si="440">E445*0.7</f>
        <v>1708</v>
      </c>
      <c r="I445" s="12">
        <f>'[2]01_2021 UPDATE'!K198</f>
        <v>0</v>
      </c>
      <c r="J445" s="4">
        <v>800</v>
      </c>
      <c r="L445" s="12">
        <f>'[2]01_2021 UPDATE'!N198</f>
        <v>0</v>
      </c>
      <c r="M445" s="4">
        <v>800</v>
      </c>
      <c r="O445" s="12">
        <f>'[2]01_2021 UPDATE'!S198</f>
        <v>0</v>
      </c>
      <c r="P445" s="4">
        <f>E445*0.8</f>
        <v>1952</v>
      </c>
      <c r="Q445" s="4">
        <f t="shared" ref="Q445" si="441">+E445*0.51</f>
        <v>1244.4000000000001</v>
      </c>
      <c r="S445" s="12">
        <f>'[2]01_2021 UPDATE'!V198</f>
        <v>0</v>
      </c>
      <c r="T445" s="4">
        <v>736.04</v>
      </c>
      <c r="V445" s="12">
        <f>'[2]01_2021 UPDATE'!AE198</f>
        <v>0</v>
      </c>
      <c r="W445" s="4">
        <v>1650</v>
      </c>
      <c r="Y445" s="12">
        <f>'[2]01_2021 UPDATE'!AK198</f>
        <v>0</v>
      </c>
      <c r="Z445" s="4">
        <v>950</v>
      </c>
      <c r="AB445" s="12">
        <f>'[2]01_2021 UPDATE'!AN198</f>
        <v>0</v>
      </c>
      <c r="AC445" s="4">
        <v>800</v>
      </c>
      <c r="AE445" s="12">
        <f>'[2]01_2021 UPDATE'!AQ198</f>
        <v>0</v>
      </c>
      <c r="AF445" s="4">
        <f>+E445*0.75</f>
        <v>1830</v>
      </c>
      <c r="AH445" s="12">
        <f>'[2]01_2021 UPDATE'!AT198</f>
        <v>0</v>
      </c>
      <c r="AI445" s="4">
        <f>+E445*0.75</f>
        <v>1830</v>
      </c>
      <c r="AK445" s="12">
        <f>'[2]01_2021 UPDATE'!AW198</f>
        <v>0</v>
      </c>
      <c r="AL445" s="4">
        <v>772.84</v>
      </c>
      <c r="AM445" s="4">
        <v>714.84</v>
      </c>
      <c r="AN445" s="4">
        <v>368.02</v>
      </c>
      <c r="AO445" s="12"/>
      <c r="AP445" s="4">
        <f>E445*0.58</f>
        <v>1415.1999999999998</v>
      </c>
      <c r="AR445" s="12">
        <f>'[2]01_2021 UPDATE'!AZ198</f>
        <v>0</v>
      </c>
      <c r="AS445" s="4">
        <f t="shared" si="414"/>
        <v>714.84</v>
      </c>
      <c r="AT445" s="4">
        <f t="shared" si="355"/>
        <v>1952</v>
      </c>
      <c r="AU445" s="12">
        <f>'[2]01_2021 UPDATE'!BC198</f>
        <v>0</v>
      </c>
    </row>
    <row r="446" spans="1:49" x14ac:dyDescent="0.25">
      <c r="A446" s="3"/>
      <c r="C446" t="s">
        <v>41</v>
      </c>
      <c r="D446" s="3">
        <v>70542</v>
      </c>
      <c r="E446" s="4">
        <v>324</v>
      </c>
      <c r="F446" s="44"/>
      <c r="H446" s="4">
        <f>E446*0.7</f>
        <v>226.79999999999998</v>
      </c>
      <c r="I446" s="12"/>
      <c r="K446" s="4">
        <v>95</v>
      </c>
      <c r="L446" s="12"/>
      <c r="N446" s="4">
        <v>93.97</v>
      </c>
      <c r="O446" s="12"/>
      <c r="R446" s="4">
        <v>75.3</v>
      </c>
      <c r="S446" s="12"/>
      <c r="U446" s="4">
        <v>98.94</v>
      </c>
      <c r="V446" s="12"/>
      <c r="X446" s="4">
        <v>96.34</v>
      </c>
      <c r="Y446" s="12"/>
      <c r="AA446" s="4">
        <v>98.94</v>
      </c>
      <c r="AB446" s="12"/>
      <c r="AD446" s="4">
        <v>100.53</v>
      </c>
      <c r="AE446" s="12"/>
      <c r="AG446" s="4">
        <v>100.53</v>
      </c>
      <c r="AH446" s="12"/>
      <c r="AJ446" s="4">
        <v>100.53</v>
      </c>
      <c r="AK446" s="12"/>
      <c r="AM446" s="4">
        <v>105.29</v>
      </c>
      <c r="AN446" s="4">
        <v>75.75</v>
      </c>
      <c r="AO446" s="12"/>
      <c r="AQ446" s="4">
        <v>123.29</v>
      </c>
      <c r="AR446" s="12"/>
      <c r="AU446" s="12"/>
      <c r="AV446" s="4">
        <f>'[2]01_2021 UPDATE'!BD198</f>
        <v>75.3</v>
      </c>
      <c r="AW446" s="4">
        <f>'[2]01_2021 UPDATE'!BE198</f>
        <v>236.25</v>
      </c>
    </row>
    <row r="447" spans="1:49" x14ac:dyDescent="0.25">
      <c r="A447" s="3" t="s">
        <v>39</v>
      </c>
      <c r="B447" s="1" t="s">
        <v>317</v>
      </c>
      <c r="C447" t="s">
        <v>49</v>
      </c>
      <c r="D447" s="3">
        <v>70543</v>
      </c>
      <c r="E447" s="4">
        <v>2991</v>
      </c>
      <c r="F447" s="44"/>
      <c r="G447" s="4">
        <f t="shared" ref="G447" si="442">E447*0.7</f>
        <v>2093.6999999999998</v>
      </c>
      <c r="I447" s="12">
        <f>'[2]01_2021 UPDATE'!K199</f>
        <v>0</v>
      </c>
      <c r="J447" s="4">
        <v>800</v>
      </c>
      <c r="L447" s="12">
        <f>'[2]01_2021 UPDATE'!N199</f>
        <v>0</v>
      </c>
      <c r="M447" s="4">
        <v>800</v>
      </c>
      <c r="O447" s="12">
        <f>'[2]01_2021 UPDATE'!S199</f>
        <v>0</v>
      </c>
      <c r="P447" s="4">
        <f>E447*0.8</f>
        <v>2392.8000000000002</v>
      </c>
      <c r="Q447" s="4">
        <f t="shared" ref="Q447" si="443">+E447*0.51</f>
        <v>1525.41</v>
      </c>
      <c r="S447" s="12">
        <f>'[2]01_2021 UPDATE'!V199</f>
        <v>0</v>
      </c>
      <c r="T447" s="4">
        <v>503.4</v>
      </c>
      <c r="V447" s="12">
        <f>'[2]01_2021 UPDATE'!AE199</f>
        <v>0</v>
      </c>
      <c r="W447" s="4">
        <v>1650</v>
      </c>
      <c r="Y447" s="12">
        <f>'[2]01_2021 UPDATE'!AK199</f>
        <v>0</v>
      </c>
      <c r="Z447" s="4">
        <v>950</v>
      </c>
      <c r="AB447" s="12">
        <f>'[2]01_2021 UPDATE'!AN199</f>
        <v>0</v>
      </c>
      <c r="AC447" s="4">
        <v>800</v>
      </c>
      <c r="AE447" s="12">
        <f>'[2]01_2021 UPDATE'!AQ199</f>
        <v>0</v>
      </c>
      <c r="AF447" s="4">
        <f>+E447*0.75</f>
        <v>2243.25</v>
      </c>
      <c r="AH447" s="12">
        <f>'[2]01_2021 UPDATE'!AT199</f>
        <v>0</v>
      </c>
      <c r="AI447" s="4">
        <f>+E447*0.75</f>
        <v>2243.25</v>
      </c>
      <c r="AK447" s="12">
        <f>'[2]01_2021 UPDATE'!AW199</f>
        <v>0</v>
      </c>
      <c r="AL447" s="4">
        <v>772.84</v>
      </c>
      <c r="AM447" s="4">
        <v>714.84</v>
      </c>
      <c r="AN447" s="4">
        <v>368.02</v>
      </c>
      <c r="AO447" s="12"/>
      <c r="AP447" s="4">
        <f>E447*0.58</f>
        <v>1734.78</v>
      </c>
      <c r="AR447" s="12">
        <f>'[2]01_2021 UPDATE'!AZ199</f>
        <v>0</v>
      </c>
      <c r="AS447" s="4">
        <f t="shared" si="414"/>
        <v>503.4</v>
      </c>
      <c r="AT447" s="4">
        <f t="shared" si="355"/>
        <v>2392.8000000000002</v>
      </c>
      <c r="AU447" s="12">
        <f>'[2]01_2021 UPDATE'!BC199</f>
        <v>0</v>
      </c>
    </row>
    <row r="448" spans="1:49" x14ac:dyDescent="0.25">
      <c r="A448" s="3"/>
      <c r="C448" t="s">
        <v>41</v>
      </c>
      <c r="D448" s="3">
        <v>70543</v>
      </c>
      <c r="E448" s="4">
        <v>433</v>
      </c>
      <c r="F448" s="44"/>
      <c r="H448" s="4">
        <f>E448*0.7</f>
        <v>303.09999999999997</v>
      </c>
      <c r="I448" s="12"/>
      <c r="K448" s="4">
        <v>95</v>
      </c>
      <c r="L448" s="12"/>
      <c r="N448" s="4">
        <v>124.28</v>
      </c>
      <c r="O448" s="12"/>
      <c r="R448" s="4">
        <v>100.36</v>
      </c>
      <c r="S448" s="12"/>
      <c r="U448" s="4">
        <v>131.15</v>
      </c>
      <c r="V448" s="12"/>
      <c r="X448" s="4">
        <v>126.48</v>
      </c>
      <c r="Y448" s="12"/>
      <c r="AA448" s="4">
        <v>131.15</v>
      </c>
      <c r="AB448" s="12"/>
      <c r="AD448" s="4">
        <v>131.97999999999999</v>
      </c>
      <c r="AE448" s="12"/>
      <c r="AG448" s="4">
        <v>131.97999999999999</v>
      </c>
      <c r="AH448" s="12"/>
      <c r="AJ448" s="4">
        <v>131.97999999999999</v>
      </c>
      <c r="AK448" s="12"/>
      <c r="AM448" s="4">
        <v>139.57</v>
      </c>
      <c r="AN448" s="4">
        <v>100.41</v>
      </c>
      <c r="AO448" s="12"/>
      <c r="AQ448" s="4">
        <v>163.43</v>
      </c>
      <c r="AR448" s="12"/>
      <c r="AU448" s="12"/>
      <c r="AV448" s="4">
        <f>'[2]01_2021 UPDATE'!BD199</f>
        <v>95</v>
      </c>
      <c r="AW448" s="4">
        <f>'[2]01_2021 UPDATE'!BE199</f>
        <v>315</v>
      </c>
    </row>
    <row r="449" spans="1:49" x14ac:dyDescent="0.25">
      <c r="A449" s="3" t="s">
        <v>39</v>
      </c>
      <c r="B449" s="1" t="s">
        <v>319</v>
      </c>
      <c r="C449" t="s">
        <v>49</v>
      </c>
      <c r="D449" s="3">
        <v>70544</v>
      </c>
      <c r="E449" s="4">
        <v>2559</v>
      </c>
      <c r="F449" s="44"/>
      <c r="G449" s="4">
        <f t="shared" ref="G449" si="444">E449*0.7</f>
        <v>1791.3</v>
      </c>
      <c r="I449" s="12">
        <f>'[2]01_2021 UPDATE'!K200</f>
        <v>0</v>
      </c>
      <c r="J449" s="4">
        <v>800</v>
      </c>
      <c r="L449" s="12">
        <f>'[2]01_2021 UPDATE'!N200</f>
        <v>0</v>
      </c>
      <c r="M449" s="4">
        <v>800</v>
      </c>
      <c r="O449" s="12">
        <f>'[2]01_2021 UPDATE'!S200</f>
        <v>0</v>
      </c>
      <c r="P449" s="4">
        <f>E449*0.8</f>
        <v>2047.2</v>
      </c>
      <c r="Q449" s="4">
        <f t="shared" ref="Q449" si="445">+E449*0.51</f>
        <v>1305.0899999999999</v>
      </c>
      <c r="S449" s="12">
        <f>'[2]01_2021 UPDATE'!V200</f>
        <v>0</v>
      </c>
      <c r="T449" s="4">
        <v>736.04</v>
      </c>
      <c r="V449" s="12">
        <f>'[2]01_2021 UPDATE'!AE200</f>
        <v>0</v>
      </c>
      <c r="W449" s="4">
        <v>1650</v>
      </c>
      <c r="Y449" s="12">
        <f>'[2]01_2021 UPDATE'!AK200</f>
        <v>0</v>
      </c>
      <c r="Z449" s="4">
        <v>950</v>
      </c>
      <c r="AB449" s="12">
        <f>'[2]01_2021 UPDATE'!AN200</f>
        <v>0</v>
      </c>
      <c r="AC449" s="4">
        <v>800</v>
      </c>
      <c r="AE449" s="12">
        <f>'[2]01_2021 UPDATE'!AQ200</f>
        <v>0</v>
      </c>
      <c r="AF449" s="4">
        <f>+E449*0.75</f>
        <v>1919.25</v>
      </c>
      <c r="AH449" s="12">
        <f>'[2]01_2021 UPDATE'!AT200</f>
        <v>0</v>
      </c>
      <c r="AI449" s="4">
        <f>+E449*0.75</f>
        <v>1919.25</v>
      </c>
      <c r="AK449" s="12">
        <f>'[2]01_2021 UPDATE'!AW200</f>
        <v>0</v>
      </c>
      <c r="AL449" s="4">
        <v>528.57000000000005</v>
      </c>
      <c r="AM449" s="4">
        <v>488.9</v>
      </c>
      <c r="AN449" s="4">
        <v>251.7</v>
      </c>
      <c r="AO449" s="12"/>
      <c r="AP449" s="4">
        <f>E449*0.58</f>
        <v>1484.2199999999998</v>
      </c>
      <c r="AR449" s="12">
        <f>'[2]01_2021 UPDATE'!AZ200</f>
        <v>0</v>
      </c>
      <c r="AS449" s="4">
        <f t="shared" si="414"/>
        <v>488.9</v>
      </c>
      <c r="AT449" s="4">
        <f t="shared" si="355"/>
        <v>2047.2</v>
      </c>
      <c r="AU449" s="12">
        <f>'[2]01_2021 UPDATE'!BC200</f>
        <v>0</v>
      </c>
    </row>
    <row r="450" spans="1:49" x14ac:dyDescent="0.25">
      <c r="A450" s="3"/>
      <c r="C450" t="s">
        <v>41</v>
      </c>
      <c r="D450" s="3">
        <v>70544</v>
      </c>
      <c r="E450" s="4">
        <v>242</v>
      </c>
      <c r="F450" s="44"/>
      <c r="H450" s="4">
        <f>E450*0.7</f>
        <v>169.39999999999998</v>
      </c>
      <c r="I450" s="12"/>
      <c r="K450" s="4">
        <v>95</v>
      </c>
      <c r="L450" s="12"/>
      <c r="N450" s="4">
        <v>69.760000000000005</v>
      </c>
      <c r="O450" s="12"/>
      <c r="R450" s="4">
        <v>55.98</v>
      </c>
      <c r="S450" s="12"/>
      <c r="U450" s="4">
        <v>73.209999999999994</v>
      </c>
      <c r="V450" s="12"/>
      <c r="X450" s="4">
        <v>70.92</v>
      </c>
      <c r="Y450" s="12"/>
      <c r="AA450" s="4">
        <v>73.209999999999994</v>
      </c>
      <c r="AB450" s="12"/>
      <c r="AD450" s="4">
        <v>74.010000000000005</v>
      </c>
      <c r="AE450" s="12"/>
      <c r="AG450" s="4">
        <v>74.010000000000005</v>
      </c>
      <c r="AH450" s="12"/>
      <c r="AJ450" s="4">
        <v>74.010000000000005</v>
      </c>
      <c r="AK450" s="12"/>
      <c r="AM450" s="4">
        <v>77.760000000000005</v>
      </c>
      <c r="AN450" s="4">
        <v>55.94</v>
      </c>
      <c r="AO450" s="12"/>
      <c r="AQ450" s="4">
        <v>91.24</v>
      </c>
      <c r="AR450" s="12"/>
      <c r="AU450" s="12"/>
      <c r="AV450" s="4">
        <f>'[2]01_2021 UPDATE'!BD200</f>
        <v>55.98</v>
      </c>
      <c r="AW450" s="4">
        <f>'[2]01_2021 UPDATE'!BE200</f>
        <v>176.25</v>
      </c>
    </row>
    <row r="451" spans="1:49" x14ac:dyDescent="0.25">
      <c r="A451" s="3" t="s">
        <v>39</v>
      </c>
      <c r="B451" s="1" t="s">
        <v>320</v>
      </c>
      <c r="C451" t="s">
        <v>49</v>
      </c>
      <c r="D451" s="3">
        <v>70549</v>
      </c>
      <c r="E451" s="4">
        <v>3885</v>
      </c>
      <c r="F451" s="44"/>
      <c r="G451" s="4">
        <f t="shared" ref="G451" si="446">E451*0.7</f>
        <v>2719.5</v>
      </c>
      <c r="I451" s="12">
        <f>'[2]01_2021 UPDATE'!K201</f>
        <v>0</v>
      </c>
      <c r="J451" s="4">
        <v>800</v>
      </c>
      <c r="L451" s="12">
        <f>'[2]01_2021 UPDATE'!N201</f>
        <v>0</v>
      </c>
      <c r="M451" s="4">
        <v>800</v>
      </c>
      <c r="O451" s="12">
        <f>'[2]01_2021 UPDATE'!S201</f>
        <v>0</v>
      </c>
      <c r="P451" s="4">
        <f>E451*0.8</f>
        <v>3108</v>
      </c>
      <c r="Q451" s="4">
        <f t="shared" ref="Q451" si="447">+E451*0.51</f>
        <v>1981.3500000000001</v>
      </c>
      <c r="S451" s="12">
        <f>'[2]01_2021 UPDATE'!V201</f>
        <v>0</v>
      </c>
      <c r="T451" s="4">
        <v>503.4</v>
      </c>
      <c r="V451" s="12">
        <f>'[2]01_2021 UPDATE'!AE201</f>
        <v>0</v>
      </c>
      <c r="W451" s="4">
        <v>1650</v>
      </c>
      <c r="Y451" s="12">
        <f>'[2]01_2021 UPDATE'!AK201</f>
        <v>0</v>
      </c>
      <c r="Z451" s="4">
        <v>950</v>
      </c>
      <c r="AB451" s="12">
        <f>'[2]01_2021 UPDATE'!AN201</f>
        <v>0</v>
      </c>
      <c r="AC451" s="4">
        <v>800</v>
      </c>
      <c r="AE451" s="12">
        <f>'[2]01_2021 UPDATE'!AQ201</f>
        <v>0</v>
      </c>
      <c r="AF451" s="4">
        <f>+E451*0.75</f>
        <v>2913.75</v>
      </c>
      <c r="AH451" s="12">
        <f>'[2]01_2021 UPDATE'!AT201</f>
        <v>0</v>
      </c>
      <c r="AI451" s="4">
        <f>+E451*0.75</f>
        <v>2913.75</v>
      </c>
      <c r="AK451" s="12">
        <f>'[2]01_2021 UPDATE'!AW201</f>
        <v>0</v>
      </c>
      <c r="AL451" s="4">
        <v>772.84</v>
      </c>
      <c r="AM451" s="4">
        <v>714.84</v>
      </c>
      <c r="AN451" s="4">
        <v>368.02</v>
      </c>
      <c r="AO451" s="12"/>
      <c r="AP451" s="4">
        <f>E451*0.58</f>
        <v>2253.2999999999997</v>
      </c>
      <c r="AR451" s="12">
        <f>'[2]01_2021 UPDATE'!AZ201</f>
        <v>0</v>
      </c>
      <c r="AS451" s="4">
        <f t="shared" si="414"/>
        <v>503.4</v>
      </c>
      <c r="AT451" s="4">
        <f t="shared" si="355"/>
        <v>3108</v>
      </c>
      <c r="AU451" s="12">
        <f>'[2]01_2021 UPDATE'!BC201</f>
        <v>0</v>
      </c>
    </row>
    <row r="452" spans="1:49" x14ac:dyDescent="0.25">
      <c r="A452" s="3"/>
      <c r="C452" t="s">
        <v>41</v>
      </c>
      <c r="D452" s="3">
        <v>70549</v>
      </c>
      <c r="E452" s="4">
        <v>232</v>
      </c>
      <c r="F452" s="44"/>
      <c r="H452" s="4">
        <f>E452*0.7</f>
        <v>162.39999999999998</v>
      </c>
      <c r="I452" s="12"/>
      <c r="K452" s="4">
        <v>95</v>
      </c>
      <c r="L452" s="12"/>
      <c r="N452" s="4">
        <v>104.53</v>
      </c>
      <c r="O452" s="12"/>
      <c r="R452" s="4">
        <v>83.77</v>
      </c>
      <c r="S452" s="12"/>
      <c r="U452" s="4">
        <v>109.82</v>
      </c>
      <c r="V452" s="12"/>
      <c r="X452" s="4">
        <v>106.81</v>
      </c>
      <c r="Y452" s="12"/>
      <c r="AA452" s="4">
        <v>109.82</v>
      </c>
      <c r="AB452" s="12"/>
      <c r="AD452" s="4">
        <v>111.46</v>
      </c>
      <c r="AE452" s="12"/>
      <c r="AG452" s="4">
        <v>111.46</v>
      </c>
      <c r="AH452" s="12"/>
      <c r="AJ452" s="4">
        <v>111.46</v>
      </c>
      <c r="AK452" s="12"/>
      <c r="AM452" s="4">
        <v>116.58</v>
      </c>
      <c r="AN452" s="4">
        <v>88.87</v>
      </c>
      <c r="AO452" s="12"/>
      <c r="AQ452" s="4">
        <v>136.85</v>
      </c>
      <c r="AR452" s="12"/>
      <c r="AU452" s="12"/>
      <c r="AV452" s="4">
        <f>'[2]01_2021 UPDATE'!BD201</f>
        <v>83.77</v>
      </c>
      <c r="AW452" s="4">
        <f>'[2]01_2021 UPDATE'!BE201</f>
        <v>168.75</v>
      </c>
    </row>
    <row r="453" spans="1:49" x14ac:dyDescent="0.25">
      <c r="A453" s="3" t="s">
        <v>39</v>
      </c>
      <c r="B453" s="1" t="s">
        <v>321</v>
      </c>
      <c r="C453" t="s">
        <v>49</v>
      </c>
      <c r="D453" s="3">
        <v>70551</v>
      </c>
      <c r="E453" s="4">
        <v>2410</v>
      </c>
      <c r="F453" s="44"/>
      <c r="G453" s="4">
        <f t="shared" ref="G453" si="448">E453*0.7</f>
        <v>1687</v>
      </c>
      <c r="I453" s="12">
        <f>'[2]01_2021 UPDATE'!K202</f>
        <v>0</v>
      </c>
      <c r="J453" s="4">
        <v>800</v>
      </c>
      <c r="L453" s="12">
        <f>'[2]01_2021 UPDATE'!N202</f>
        <v>0</v>
      </c>
      <c r="M453" s="4">
        <v>800</v>
      </c>
      <c r="O453" s="12">
        <f>'[2]01_2021 UPDATE'!S202</f>
        <v>0</v>
      </c>
      <c r="P453" s="4">
        <f>E453*0.8</f>
        <v>1928</v>
      </c>
      <c r="Q453" s="4">
        <f t="shared" ref="Q453" si="449">+E453*0.51</f>
        <v>1229.0999999999999</v>
      </c>
      <c r="S453" s="12">
        <f>'[2]01_2021 UPDATE'!V202</f>
        <v>0</v>
      </c>
      <c r="T453" s="4">
        <v>736.04</v>
      </c>
      <c r="V453" s="12">
        <f>'[2]01_2021 UPDATE'!AE202</f>
        <v>0</v>
      </c>
      <c r="W453" s="4">
        <v>1650</v>
      </c>
      <c r="Y453" s="12">
        <f>'[2]01_2021 UPDATE'!AK202</f>
        <v>0</v>
      </c>
      <c r="Z453" s="4">
        <v>950</v>
      </c>
      <c r="AB453" s="12">
        <f>'[2]01_2021 UPDATE'!AN202</f>
        <v>0</v>
      </c>
      <c r="AC453" s="4">
        <v>800</v>
      </c>
      <c r="AE453" s="12">
        <f>'[2]01_2021 UPDATE'!AQ202</f>
        <v>0</v>
      </c>
      <c r="AF453" s="4">
        <f>+E453*0.75</f>
        <v>1807.5</v>
      </c>
      <c r="AH453" s="12">
        <f>'[2]01_2021 UPDATE'!AT202</f>
        <v>0</v>
      </c>
      <c r="AI453" s="4">
        <f>+E453*0.75</f>
        <v>1807.5</v>
      </c>
      <c r="AK453" s="12">
        <f>'[2]01_2021 UPDATE'!AW202</f>
        <v>0</v>
      </c>
      <c r="AL453" s="4">
        <v>528.57000000000005</v>
      </c>
      <c r="AM453" s="4">
        <v>488.9</v>
      </c>
      <c r="AN453" s="4">
        <v>251.7</v>
      </c>
      <c r="AO453" s="12"/>
      <c r="AP453" s="4">
        <f>E453*0.58</f>
        <v>1397.8</v>
      </c>
      <c r="AR453" s="12">
        <f>'[2]01_2021 UPDATE'!AZ202</f>
        <v>0</v>
      </c>
      <c r="AS453" s="4">
        <f t="shared" si="414"/>
        <v>488.9</v>
      </c>
      <c r="AT453" s="4">
        <f t="shared" ref="AT453:AT515" si="450">MAX(J453,M453,Q453,P453,T453,W453,Z453,AC453,AF453,AI453,AL453,AM453,AP453)</f>
        <v>1928</v>
      </c>
      <c r="AU453" s="12">
        <f>'[2]01_2021 UPDATE'!BC202</f>
        <v>0</v>
      </c>
    </row>
    <row r="454" spans="1:49" x14ac:dyDescent="0.25">
      <c r="A454" s="3"/>
      <c r="C454" t="s">
        <v>41</v>
      </c>
      <c r="D454" s="3">
        <v>70551</v>
      </c>
      <c r="E454" s="4">
        <v>191</v>
      </c>
      <c r="F454" s="44"/>
      <c r="H454" s="4">
        <f>E454*0.7</f>
        <v>133.69999999999999</v>
      </c>
      <c r="I454" s="12"/>
      <c r="K454" s="4">
        <v>95</v>
      </c>
      <c r="L454" s="12"/>
      <c r="N454" s="4">
        <v>86.12</v>
      </c>
      <c r="O454" s="12"/>
      <c r="R454" s="4">
        <v>69.16</v>
      </c>
      <c r="S454" s="12"/>
      <c r="U454" s="4">
        <v>90.6</v>
      </c>
      <c r="V454" s="12"/>
      <c r="X454" s="4">
        <v>88.01</v>
      </c>
      <c r="Y454" s="12"/>
      <c r="AA454" s="4">
        <v>90.6</v>
      </c>
      <c r="AB454" s="12"/>
      <c r="AD454" s="4">
        <v>91.84</v>
      </c>
      <c r="AE454" s="12"/>
      <c r="AG454" s="4">
        <v>91.84</v>
      </c>
      <c r="AH454" s="12"/>
      <c r="AJ454" s="4">
        <v>91.84</v>
      </c>
      <c r="AK454" s="12"/>
      <c r="AM454" s="4">
        <v>95.75</v>
      </c>
      <c r="AN454" s="4">
        <v>68.88</v>
      </c>
      <c r="AO454" s="12"/>
      <c r="AQ454" s="4">
        <v>112.91</v>
      </c>
      <c r="AR454" s="12"/>
      <c r="AU454" s="12"/>
      <c r="AV454" s="4">
        <f>'[2]01_2021 UPDATE'!BD202</f>
        <v>69.16</v>
      </c>
      <c r="AW454" s="4">
        <f>'[2]01_2021 UPDATE'!BE202</f>
        <v>138.75</v>
      </c>
    </row>
    <row r="455" spans="1:49" x14ac:dyDescent="0.25">
      <c r="A455" s="3" t="s">
        <v>39</v>
      </c>
      <c r="B455" s="1" t="s">
        <v>322</v>
      </c>
      <c r="C455" t="s">
        <v>49</v>
      </c>
      <c r="D455" s="3">
        <v>70552</v>
      </c>
      <c r="E455" s="4">
        <v>2600</v>
      </c>
      <c r="F455" s="44"/>
      <c r="G455" s="4">
        <f t="shared" ref="G455" si="451">E455*0.7</f>
        <v>1819.9999999999998</v>
      </c>
      <c r="I455" s="12">
        <f>'[2]01_2021 UPDATE'!K203</f>
        <v>0</v>
      </c>
      <c r="J455" s="4">
        <v>800</v>
      </c>
      <c r="L455" s="12">
        <f>'[2]01_2021 UPDATE'!N203</f>
        <v>0</v>
      </c>
      <c r="M455" s="4">
        <v>800</v>
      </c>
      <c r="O455" s="12">
        <f>'[2]01_2021 UPDATE'!S203</f>
        <v>0</v>
      </c>
      <c r="P455" s="4">
        <f>E455*0.8</f>
        <v>2080</v>
      </c>
      <c r="Q455" s="4">
        <f t="shared" ref="Q455" si="452">+E455*0.51</f>
        <v>1326</v>
      </c>
      <c r="S455" s="12">
        <f>'[2]01_2021 UPDATE'!V203</f>
        <v>0</v>
      </c>
      <c r="T455" s="4">
        <v>736.04</v>
      </c>
      <c r="V455" s="12">
        <f>'[2]01_2021 UPDATE'!AE203</f>
        <v>0</v>
      </c>
      <c r="W455" s="4">
        <v>1650</v>
      </c>
      <c r="Y455" s="12">
        <f>'[2]01_2021 UPDATE'!AK203</f>
        <v>0</v>
      </c>
      <c r="Z455" s="4">
        <v>950</v>
      </c>
      <c r="AB455" s="12">
        <f>'[2]01_2021 UPDATE'!AN203</f>
        <v>0</v>
      </c>
      <c r="AC455" s="4">
        <v>800</v>
      </c>
      <c r="AE455" s="12">
        <f>'[2]01_2021 UPDATE'!AQ203</f>
        <v>0</v>
      </c>
      <c r="AF455" s="4">
        <f>+E455*0.75</f>
        <v>1950</v>
      </c>
      <c r="AH455" s="12">
        <f>'[2]01_2021 UPDATE'!AT203</f>
        <v>0</v>
      </c>
      <c r="AI455" s="4">
        <f>+E455*0.75</f>
        <v>1950</v>
      </c>
      <c r="AK455" s="12">
        <f>'[2]01_2021 UPDATE'!AW203</f>
        <v>0</v>
      </c>
      <c r="AL455" s="4">
        <v>772.84</v>
      </c>
      <c r="AM455" s="4">
        <v>714.84</v>
      </c>
      <c r="AN455" s="4">
        <v>368.02</v>
      </c>
      <c r="AO455" s="12"/>
      <c r="AP455" s="4">
        <f>E455*0.58</f>
        <v>1508</v>
      </c>
      <c r="AR455" s="12">
        <f>'[2]01_2021 UPDATE'!AZ203</f>
        <v>0</v>
      </c>
      <c r="AS455" s="4">
        <f t="shared" si="414"/>
        <v>714.84</v>
      </c>
      <c r="AT455" s="4">
        <f t="shared" si="450"/>
        <v>2080</v>
      </c>
      <c r="AU455" s="12">
        <f>'[2]01_2021 UPDATE'!BC203</f>
        <v>0</v>
      </c>
    </row>
    <row r="456" spans="1:49" x14ac:dyDescent="0.25">
      <c r="A456" s="3"/>
      <c r="C456" t="s">
        <v>41</v>
      </c>
      <c r="D456" s="3">
        <v>70552</v>
      </c>
      <c r="E456" s="4">
        <v>232</v>
      </c>
      <c r="F456" s="44"/>
      <c r="H456" s="4">
        <f>E456*0.7</f>
        <v>162.39999999999998</v>
      </c>
      <c r="I456" s="12"/>
      <c r="K456" s="4">
        <v>95</v>
      </c>
      <c r="L456" s="12"/>
      <c r="N456" s="4">
        <v>103.72</v>
      </c>
      <c r="O456" s="12"/>
      <c r="R456" s="4">
        <v>83.09</v>
      </c>
      <c r="S456" s="12"/>
      <c r="U456" s="4">
        <v>108.96</v>
      </c>
      <c r="V456" s="12"/>
      <c r="X456" s="4">
        <v>105.55</v>
      </c>
      <c r="Y456" s="12"/>
      <c r="AA456" s="4">
        <v>108.96</v>
      </c>
      <c r="AB456" s="12"/>
      <c r="AD456" s="4">
        <v>110.14</v>
      </c>
      <c r="AE456" s="12"/>
      <c r="AG456" s="4">
        <v>110.14</v>
      </c>
      <c r="AH456" s="12"/>
      <c r="AJ456" s="4">
        <v>110.14</v>
      </c>
      <c r="AK456" s="12"/>
      <c r="AM456" s="4">
        <v>115.64</v>
      </c>
      <c r="AN456" s="4">
        <v>83.19</v>
      </c>
      <c r="AO456" s="12"/>
      <c r="AQ456" s="4">
        <v>135.78</v>
      </c>
      <c r="AR456" s="12"/>
      <c r="AU456" s="12"/>
      <c r="AV456" s="4">
        <f>'[2]01_2021 UPDATE'!BD203</f>
        <v>83.09</v>
      </c>
      <c r="AW456" s="4">
        <f>'[2]01_2021 UPDATE'!BE203</f>
        <v>168.75</v>
      </c>
    </row>
    <row r="457" spans="1:49" x14ac:dyDescent="0.25">
      <c r="A457" s="3" t="s">
        <v>39</v>
      </c>
      <c r="B457" s="1" t="s">
        <v>323</v>
      </c>
      <c r="C457" t="s">
        <v>49</v>
      </c>
      <c r="D457" s="3">
        <v>70553</v>
      </c>
      <c r="E457" s="4">
        <v>3080</v>
      </c>
      <c r="F457" s="44"/>
      <c r="G457" s="4">
        <f t="shared" ref="G457" si="453">E457*0.7</f>
        <v>2156</v>
      </c>
      <c r="I457" s="12">
        <f>'[2]01_2021 UPDATE'!K204</f>
        <v>0</v>
      </c>
      <c r="J457" s="4">
        <v>800</v>
      </c>
      <c r="L457" s="12">
        <f>'[2]01_2021 UPDATE'!N204</f>
        <v>0</v>
      </c>
      <c r="M457" s="4">
        <v>800</v>
      </c>
      <c r="O457" s="12">
        <f>'[2]01_2021 UPDATE'!S204</f>
        <v>0</v>
      </c>
      <c r="P457" s="4">
        <f>E457*0.8</f>
        <v>2464</v>
      </c>
      <c r="Q457" s="4">
        <f t="shared" ref="Q457" si="454">+E457*0.51</f>
        <v>1570.8</v>
      </c>
      <c r="S457" s="12">
        <f>'[2]01_2021 UPDATE'!V204</f>
        <v>0</v>
      </c>
      <c r="T457" s="4">
        <v>183.6</v>
      </c>
      <c r="V457" s="12">
        <f>'[2]01_2021 UPDATE'!AE204</f>
        <v>0</v>
      </c>
      <c r="W457" s="4">
        <v>1650</v>
      </c>
      <c r="Y457" s="12">
        <f>'[2]01_2021 UPDATE'!AK204</f>
        <v>0</v>
      </c>
      <c r="Z457" s="4">
        <v>950</v>
      </c>
      <c r="AB457" s="12">
        <f>'[2]01_2021 UPDATE'!AN204</f>
        <v>0</v>
      </c>
      <c r="AC457" s="4">
        <v>800</v>
      </c>
      <c r="AE457" s="12">
        <f>'[2]01_2021 UPDATE'!AQ204</f>
        <v>0</v>
      </c>
      <c r="AF457" s="4">
        <f>+E457*0.75</f>
        <v>2310</v>
      </c>
      <c r="AH457" s="12">
        <f>'[2]01_2021 UPDATE'!AT204</f>
        <v>0</v>
      </c>
      <c r="AI457" s="4">
        <f>+E457*0.75</f>
        <v>2310</v>
      </c>
      <c r="AK457" s="12">
        <f>'[2]01_2021 UPDATE'!AW204</f>
        <v>0</v>
      </c>
      <c r="AL457" s="4">
        <v>772.84</v>
      </c>
      <c r="AM457" s="4">
        <v>714.84</v>
      </c>
      <c r="AN457" s="4">
        <v>368.02</v>
      </c>
      <c r="AO457" s="12"/>
      <c r="AP457" s="4">
        <f>E457*0.58</f>
        <v>1786.3999999999999</v>
      </c>
      <c r="AR457" s="12">
        <f>'[2]01_2021 UPDATE'!AZ204</f>
        <v>0</v>
      </c>
      <c r="AS457" s="4">
        <f t="shared" si="414"/>
        <v>183.6</v>
      </c>
      <c r="AT457" s="4">
        <f t="shared" si="450"/>
        <v>2464</v>
      </c>
      <c r="AU457" s="12">
        <f>'[2]01_2021 UPDATE'!BC204</f>
        <v>0</v>
      </c>
    </row>
    <row r="458" spans="1:49" x14ac:dyDescent="0.25">
      <c r="A458" s="3"/>
      <c r="C458" t="s">
        <v>41</v>
      </c>
      <c r="D458" s="3">
        <v>70553</v>
      </c>
      <c r="E458" s="4">
        <v>304</v>
      </c>
      <c r="F458" s="44"/>
      <c r="H458" s="4">
        <f>E458*0.7</f>
        <v>212.79999999999998</v>
      </c>
      <c r="I458" s="12"/>
      <c r="K458" s="4">
        <v>95</v>
      </c>
      <c r="L458" s="12"/>
      <c r="N458" s="4">
        <v>132.88999999999999</v>
      </c>
      <c r="O458" s="12"/>
      <c r="R458" s="4">
        <v>110.19</v>
      </c>
      <c r="S458" s="12"/>
      <c r="U458" s="4">
        <v>139.85</v>
      </c>
      <c r="V458" s="12"/>
      <c r="X458" s="4">
        <v>135.62</v>
      </c>
      <c r="Y458" s="12"/>
      <c r="AA458" s="4">
        <v>139.85</v>
      </c>
      <c r="AB458" s="12"/>
      <c r="AD458" s="4">
        <v>141.51</v>
      </c>
      <c r="AE458" s="12"/>
      <c r="AG458" s="4">
        <v>141.51</v>
      </c>
      <c r="AH458" s="12"/>
      <c r="AJ458" s="4">
        <v>141.51</v>
      </c>
      <c r="AK458" s="12"/>
      <c r="AM458" s="4">
        <v>148.51</v>
      </c>
      <c r="AN458" s="4">
        <v>106.84</v>
      </c>
      <c r="AO458" s="12"/>
      <c r="AQ458" s="4">
        <v>174.27</v>
      </c>
      <c r="AR458" s="12"/>
      <c r="AU458" s="12"/>
      <c r="AV458" s="4">
        <f>'[2]01_2021 UPDATE'!BD204</f>
        <v>95</v>
      </c>
      <c r="AW458" s="4">
        <f>'[2]01_2021 UPDATE'!BE204</f>
        <v>221.25</v>
      </c>
    </row>
    <row r="459" spans="1:49" x14ac:dyDescent="0.25">
      <c r="A459" s="3" t="s">
        <v>39</v>
      </c>
      <c r="B459" s="1" t="s">
        <v>324</v>
      </c>
      <c r="C459" t="s">
        <v>49</v>
      </c>
      <c r="D459" s="3">
        <v>71101</v>
      </c>
      <c r="E459" s="4">
        <v>464</v>
      </c>
      <c r="F459" s="44"/>
      <c r="G459" s="4">
        <f t="shared" ref="G459" si="455">E459*0.7</f>
        <v>324.79999999999995</v>
      </c>
      <c r="I459" s="12">
        <f>'[2]01_2021 UPDATE'!K212</f>
        <v>0</v>
      </c>
      <c r="J459" s="4">
        <f>E459*0.7</f>
        <v>324.79999999999995</v>
      </c>
      <c r="L459" s="12">
        <f>'[2]01_2021 UPDATE'!N212</f>
        <v>0</v>
      </c>
      <c r="M459" s="4">
        <f t="shared" ref="M459" si="456">E459*0.75</f>
        <v>348</v>
      </c>
      <c r="O459" s="12">
        <f>'[2]01_2021 UPDATE'!S212</f>
        <v>0</v>
      </c>
      <c r="P459" s="4">
        <f>E459*0.8</f>
        <v>371.20000000000005</v>
      </c>
      <c r="Q459" s="4">
        <f t="shared" ref="Q459" si="457">+E459*0.51</f>
        <v>236.64000000000001</v>
      </c>
      <c r="S459" s="12">
        <f>'[2]01_2021 UPDATE'!V212</f>
        <v>0</v>
      </c>
      <c r="T459" s="4">
        <v>220.56</v>
      </c>
      <c r="V459" s="12">
        <f>'[2]01_2021 UPDATE'!AE212</f>
        <v>0</v>
      </c>
      <c r="W459" s="4">
        <f t="shared" ref="W459" si="458">E459*0.65</f>
        <v>301.60000000000002</v>
      </c>
      <c r="Y459" s="12">
        <f>'[2]01_2021 UPDATE'!AK212</f>
        <v>0</v>
      </c>
      <c r="Z459" s="4">
        <f>E459*0.85</f>
        <v>394.4</v>
      </c>
      <c r="AB459" s="12">
        <f>'[2]01_2021 UPDATE'!AN212</f>
        <v>0</v>
      </c>
      <c r="AC459" s="4">
        <f>E459*0.75</f>
        <v>348</v>
      </c>
      <c r="AE459" s="12">
        <f>'[2]01_2021 UPDATE'!AQ212</f>
        <v>0</v>
      </c>
      <c r="AF459" s="4">
        <f>+E459*0.75</f>
        <v>348</v>
      </c>
      <c r="AH459" s="12">
        <f>'[2]01_2021 UPDATE'!AT212</f>
        <v>0</v>
      </c>
      <c r="AI459" s="4">
        <f>+E459*0.75</f>
        <v>348</v>
      </c>
      <c r="AK459" s="12">
        <f>'[2]01_2021 UPDATE'!AW212</f>
        <v>0</v>
      </c>
      <c r="AL459" s="4">
        <v>231.59</v>
      </c>
      <c r="AM459" s="4">
        <v>214.21</v>
      </c>
      <c r="AN459" s="4">
        <v>110.28</v>
      </c>
      <c r="AO459" s="12"/>
      <c r="AP459" s="4">
        <f>E459*0.58</f>
        <v>269.12</v>
      </c>
      <c r="AR459" s="12">
        <f>'[2]01_2021 UPDATE'!AZ212</f>
        <v>0</v>
      </c>
      <c r="AS459" s="4">
        <f t="shared" si="414"/>
        <v>214.21</v>
      </c>
      <c r="AT459" s="4">
        <f t="shared" si="450"/>
        <v>394.4</v>
      </c>
      <c r="AU459" s="12">
        <f>'[2]01_2021 UPDATE'!BC212</f>
        <v>0</v>
      </c>
    </row>
    <row r="460" spans="1:49" x14ac:dyDescent="0.25">
      <c r="A460" s="3"/>
      <c r="C460" t="s">
        <v>41</v>
      </c>
      <c r="D460" s="3">
        <v>71101</v>
      </c>
      <c r="E460" s="4">
        <v>31</v>
      </c>
      <c r="F460" s="44"/>
      <c r="H460" s="4">
        <f>E460*0.7</f>
        <v>21.7</v>
      </c>
      <c r="I460" s="12"/>
      <c r="K460" s="4">
        <v>13.66</v>
      </c>
      <c r="L460" s="12"/>
      <c r="N460" s="4">
        <v>15.16</v>
      </c>
      <c r="O460" s="12"/>
      <c r="R460" s="4">
        <v>12.56</v>
      </c>
      <c r="S460" s="12"/>
      <c r="U460" s="4">
        <v>16.600000000000001</v>
      </c>
      <c r="V460" s="12"/>
      <c r="X460" s="4">
        <v>15.87</v>
      </c>
      <c r="Y460" s="12"/>
      <c r="AA460" s="4">
        <v>16.600000000000001</v>
      </c>
      <c r="AB460" s="12"/>
      <c r="AD460" s="4">
        <v>16.559999999999999</v>
      </c>
      <c r="AE460" s="12"/>
      <c r="AG460" s="4">
        <v>16.559999999999999</v>
      </c>
      <c r="AH460" s="12"/>
      <c r="AJ460" s="4">
        <v>16.559999999999999</v>
      </c>
      <c r="AK460" s="12"/>
      <c r="AM460" s="4">
        <v>17.88</v>
      </c>
      <c r="AN460" s="4">
        <v>12.86</v>
      </c>
      <c r="AO460" s="12"/>
      <c r="AQ460" s="4">
        <v>20.68</v>
      </c>
      <c r="AR460" s="12"/>
      <c r="AU460" s="12"/>
      <c r="AV460" s="4">
        <f>'[2]01_2021 UPDATE'!BD212</f>
        <v>12.56</v>
      </c>
      <c r="AW460" s="4">
        <f>'[2]01_2021 UPDATE'!BE212</f>
        <v>22.5</v>
      </c>
    </row>
    <row r="461" spans="1:49" x14ac:dyDescent="0.25">
      <c r="A461" s="3" t="s">
        <v>39</v>
      </c>
      <c r="B461" s="1" t="s">
        <v>325</v>
      </c>
      <c r="C461" t="s">
        <v>49</v>
      </c>
      <c r="D461" s="3">
        <v>71120</v>
      </c>
      <c r="E461" s="4">
        <v>273</v>
      </c>
      <c r="F461" s="44"/>
      <c r="G461" s="4">
        <f t="shared" ref="G461" si="459">E461*0.7</f>
        <v>191.1</v>
      </c>
      <c r="I461" s="12">
        <f>'[2]01_2021 UPDATE'!K214</f>
        <v>0</v>
      </c>
      <c r="J461" s="4">
        <f>E461*0.7</f>
        <v>191.1</v>
      </c>
      <c r="L461" s="12">
        <f>'[2]01_2021 UPDATE'!N214</f>
        <v>0</v>
      </c>
      <c r="M461" s="4">
        <f t="shared" ref="M461" si="460">E461*0.75</f>
        <v>204.75</v>
      </c>
      <c r="O461" s="12">
        <f>'[2]01_2021 UPDATE'!S214</f>
        <v>0</v>
      </c>
      <c r="P461" s="4">
        <f>E461*0.8</f>
        <v>218.4</v>
      </c>
      <c r="Q461" s="4">
        <f t="shared" ref="Q461" si="461">+E461*0.51</f>
        <v>139.22999999999999</v>
      </c>
      <c r="S461" s="12">
        <f>'[2]01_2021 UPDATE'!V214</f>
        <v>0</v>
      </c>
      <c r="T461" s="4">
        <v>183.6</v>
      </c>
      <c r="V461" s="12">
        <f>'[2]01_2021 UPDATE'!AE214</f>
        <v>0</v>
      </c>
      <c r="W461" s="4">
        <f t="shared" ref="W461" si="462">E461*0.65</f>
        <v>177.45000000000002</v>
      </c>
      <c r="Y461" s="12">
        <f>'[2]01_2021 UPDATE'!AK214</f>
        <v>0</v>
      </c>
      <c r="Z461" s="4">
        <f>E461*0.85</f>
        <v>232.04999999999998</v>
      </c>
      <c r="AB461" s="12">
        <f>'[2]01_2021 UPDATE'!AN214</f>
        <v>0</v>
      </c>
      <c r="AC461" s="4">
        <f>E461*0.75</f>
        <v>204.75</v>
      </c>
      <c r="AE461" s="12">
        <f>'[2]01_2021 UPDATE'!AQ214</f>
        <v>0</v>
      </c>
      <c r="AF461" s="4">
        <f>+E461*0.75</f>
        <v>204.75</v>
      </c>
      <c r="AH461" s="12">
        <f>'[2]01_2021 UPDATE'!AT214</f>
        <v>0</v>
      </c>
      <c r="AI461" s="4">
        <f>+E461*0.75</f>
        <v>204.75</v>
      </c>
      <c r="AK461" s="12">
        <f>'[2]01_2021 UPDATE'!AW214</f>
        <v>0</v>
      </c>
      <c r="AL461" s="4">
        <v>192.78</v>
      </c>
      <c r="AM461" s="4">
        <v>178.31</v>
      </c>
      <c r="AN461" s="4">
        <v>91.8</v>
      </c>
      <c r="AO461" s="12"/>
      <c r="AP461" s="4">
        <f>E461*0.58</f>
        <v>158.33999999999997</v>
      </c>
      <c r="AR461" s="12">
        <f>'[2]01_2021 UPDATE'!AZ214</f>
        <v>0</v>
      </c>
      <c r="AS461" s="4">
        <f t="shared" si="414"/>
        <v>139.22999999999999</v>
      </c>
      <c r="AT461" s="4">
        <f t="shared" si="450"/>
        <v>232.04999999999998</v>
      </c>
      <c r="AU461" s="12">
        <f>'[2]01_2021 UPDATE'!BC214</f>
        <v>0</v>
      </c>
    </row>
    <row r="462" spans="1:49" x14ac:dyDescent="0.25">
      <c r="A462" s="3"/>
      <c r="C462" t="s">
        <v>41</v>
      </c>
      <c r="D462" s="3">
        <v>71120</v>
      </c>
      <c r="E462" s="4">
        <v>24</v>
      </c>
      <c r="F462" s="44"/>
      <c r="H462" s="4">
        <f>E462*0.7</f>
        <v>16.799999999999997</v>
      </c>
      <c r="I462" s="12"/>
      <c r="K462" s="4">
        <v>10.42</v>
      </c>
      <c r="L462" s="12"/>
      <c r="N462" s="4">
        <v>11.48</v>
      </c>
      <c r="O462" s="12"/>
      <c r="R462" s="4">
        <v>9.49</v>
      </c>
      <c r="S462" s="12"/>
      <c r="U462" s="4">
        <v>12.2</v>
      </c>
      <c r="V462" s="12"/>
      <c r="X462" s="4">
        <v>12.11</v>
      </c>
      <c r="Y462" s="12"/>
      <c r="AA462" s="4">
        <v>12.2</v>
      </c>
      <c r="AB462" s="12"/>
      <c r="AD462" s="4">
        <v>12.63</v>
      </c>
      <c r="AE462" s="12"/>
      <c r="AG462" s="4">
        <v>12.63</v>
      </c>
      <c r="AH462" s="12"/>
      <c r="AJ462" s="4">
        <v>12.63</v>
      </c>
      <c r="AK462" s="12"/>
      <c r="AM462" s="4">
        <v>13.22</v>
      </c>
      <c r="AN462" s="4">
        <v>19.510000000000002</v>
      </c>
      <c r="AO462" s="12"/>
      <c r="AQ462" s="4">
        <v>15.21</v>
      </c>
      <c r="AR462" s="12"/>
      <c r="AU462" s="12"/>
      <c r="AV462" s="4">
        <f>'[2]01_2021 UPDATE'!BD214</f>
        <v>9.49</v>
      </c>
      <c r="AW462" s="4">
        <f>'[2]01_2021 UPDATE'!BE214</f>
        <v>17.25</v>
      </c>
    </row>
    <row r="463" spans="1:49" x14ac:dyDescent="0.25">
      <c r="A463" s="3" t="s">
        <v>39</v>
      </c>
      <c r="B463" s="1" t="s">
        <v>326</v>
      </c>
      <c r="C463" t="s">
        <v>49</v>
      </c>
      <c r="D463" s="3">
        <v>71130</v>
      </c>
      <c r="E463" s="4">
        <v>191</v>
      </c>
      <c r="F463" s="44"/>
      <c r="G463" s="4">
        <f t="shared" ref="G463" si="463">E463*0.7</f>
        <v>133.69999999999999</v>
      </c>
      <c r="I463" s="12">
        <f>'[2]01_2021 UPDATE'!K215</f>
        <v>0</v>
      </c>
      <c r="J463" s="4">
        <f>E463*0.7</f>
        <v>133.69999999999999</v>
      </c>
      <c r="L463" s="12">
        <f>'[2]01_2021 UPDATE'!N215</f>
        <v>0</v>
      </c>
      <c r="M463" s="4">
        <f t="shared" ref="M463" si="464">E463*0.75</f>
        <v>143.25</v>
      </c>
      <c r="O463" s="12">
        <f>'[2]01_2021 UPDATE'!S215</f>
        <v>0</v>
      </c>
      <c r="P463" s="4">
        <f>E463*0.8</f>
        <v>152.80000000000001</v>
      </c>
      <c r="Q463" s="4">
        <f t="shared" ref="Q463" si="465">+E463*0.51</f>
        <v>97.41</v>
      </c>
      <c r="S463" s="12">
        <f>'[2]01_2021 UPDATE'!V215</f>
        <v>0</v>
      </c>
      <c r="T463" s="4">
        <v>220.56</v>
      </c>
      <c r="V463" s="12">
        <f>'[2]01_2021 UPDATE'!AE215</f>
        <v>0</v>
      </c>
      <c r="W463" s="4">
        <f t="shared" ref="W463" si="466">E463*0.65</f>
        <v>124.15</v>
      </c>
      <c r="Y463" s="12">
        <f>'[2]01_2021 UPDATE'!AK215</f>
        <v>0</v>
      </c>
      <c r="Z463" s="4">
        <f>E463*0.85</f>
        <v>162.35</v>
      </c>
      <c r="AB463" s="12">
        <f>'[2]01_2021 UPDATE'!AN215</f>
        <v>0</v>
      </c>
      <c r="AC463" s="4">
        <f>E463*0.75</f>
        <v>143.25</v>
      </c>
      <c r="AE463" s="12">
        <f>'[2]01_2021 UPDATE'!AQ215</f>
        <v>0</v>
      </c>
      <c r="AF463" s="4">
        <f>+E463*0.75</f>
        <v>143.25</v>
      </c>
      <c r="AH463" s="12">
        <f>'[2]01_2021 UPDATE'!AT215</f>
        <v>0</v>
      </c>
      <c r="AI463" s="4">
        <f>+E463*0.75</f>
        <v>143.25</v>
      </c>
      <c r="AK463" s="12">
        <f>'[2]01_2021 UPDATE'!AW215</f>
        <v>0</v>
      </c>
      <c r="AL463" s="4">
        <v>192.78</v>
      </c>
      <c r="AM463" s="4">
        <v>178.31</v>
      </c>
      <c r="AN463" s="4">
        <v>91.8</v>
      </c>
      <c r="AO463" s="12"/>
      <c r="AP463" s="4">
        <f>E463*0.58</f>
        <v>110.77999999999999</v>
      </c>
      <c r="AR463" s="12">
        <f>'[2]01_2021 UPDATE'!AZ215</f>
        <v>0</v>
      </c>
      <c r="AS463" s="4">
        <f t="shared" si="414"/>
        <v>97.41</v>
      </c>
      <c r="AT463" s="4">
        <f t="shared" si="450"/>
        <v>220.56</v>
      </c>
      <c r="AU463" s="12">
        <f>'[2]01_2021 UPDATE'!BC215</f>
        <v>0</v>
      </c>
    </row>
    <row r="464" spans="1:49" x14ac:dyDescent="0.25">
      <c r="A464" s="3"/>
      <c r="C464" t="s">
        <v>41</v>
      </c>
      <c r="D464" s="3">
        <v>71130</v>
      </c>
      <c r="E464" s="4">
        <v>26</v>
      </c>
      <c r="F464" s="44"/>
      <c r="H464" s="4">
        <f>E464*0.7</f>
        <v>18.2</v>
      </c>
      <c r="I464" s="12"/>
      <c r="K464" s="4">
        <v>11.51</v>
      </c>
      <c r="L464" s="12"/>
      <c r="N464" s="4">
        <v>12.73</v>
      </c>
      <c r="O464" s="12"/>
      <c r="R464" s="4">
        <v>10.17</v>
      </c>
      <c r="S464" s="12"/>
      <c r="U464" s="4">
        <v>13.52</v>
      </c>
      <c r="V464" s="12"/>
      <c r="X464" s="4">
        <v>13.36</v>
      </c>
      <c r="Y464" s="12"/>
      <c r="AA464" s="4">
        <v>13.52</v>
      </c>
      <c r="AB464" s="12"/>
      <c r="AD464" s="4">
        <v>13.95</v>
      </c>
      <c r="AE464" s="12"/>
      <c r="AG464" s="4">
        <v>13.95</v>
      </c>
      <c r="AH464" s="12"/>
      <c r="AJ464" s="4">
        <v>13.95</v>
      </c>
      <c r="AK464" s="12"/>
      <c r="AM464" s="4">
        <v>14.67</v>
      </c>
      <c r="AN464" s="4">
        <v>10.56</v>
      </c>
      <c r="AO464" s="12"/>
      <c r="AQ464" s="4">
        <v>16.850000000000001</v>
      </c>
      <c r="AR464" s="12"/>
      <c r="AU464" s="12"/>
      <c r="AV464" s="4">
        <f>'[2]01_2021 UPDATE'!BD215</f>
        <v>10.17</v>
      </c>
      <c r="AW464" s="4">
        <f>'[2]01_2021 UPDATE'!BE215</f>
        <v>18.75</v>
      </c>
    </row>
    <row r="465" spans="1:49" x14ac:dyDescent="0.25">
      <c r="A465" s="3" t="s">
        <v>39</v>
      </c>
      <c r="B465" s="1" t="s">
        <v>327</v>
      </c>
      <c r="C465" t="s">
        <v>49</v>
      </c>
      <c r="D465" s="3">
        <v>71270</v>
      </c>
      <c r="E465" s="4">
        <v>2309</v>
      </c>
      <c r="F465" s="44"/>
      <c r="G465" s="4">
        <f t="shared" ref="G465" si="467">E465*0.7</f>
        <v>1616.3</v>
      </c>
      <c r="I465" s="12">
        <f>'[2]01_2021 UPDATE'!K226</f>
        <v>0</v>
      </c>
      <c r="J465" s="4">
        <f>E465*0.7</f>
        <v>1616.3</v>
      </c>
      <c r="L465" s="12">
        <f>'[2]01_2021 UPDATE'!N226</f>
        <v>0</v>
      </c>
      <c r="M465" s="4">
        <f t="shared" ref="M465" si="468">E465*0.75</f>
        <v>1731.75</v>
      </c>
      <c r="O465" s="12">
        <f>'[2]01_2021 UPDATE'!S226</f>
        <v>0</v>
      </c>
      <c r="P465" s="4">
        <f>E465*0.8</f>
        <v>1847.2</v>
      </c>
      <c r="Q465" s="4">
        <f t="shared" ref="Q465" si="469">+E465*0.51</f>
        <v>1177.5899999999999</v>
      </c>
      <c r="S465" s="12">
        <f>'[2]01_2021 UPDATE'!V226</f>
        <v>0</v>
      </c>
      <c r="T465" s="4">
        <v>220.56</v>
      </c>
      <c r="V465" s="12">
        <f>'[2]01_2021 UPDATE'!AE226</f>
        <v>0</v>
      </c>
      <c r="W465" s="4">
        <v>1200</v>
      </c>
      <c r="Y465" s="12">
        <f>'[2]01_2021 UPDATE'!AK226</f>
        <v>0</v>
      </c>
      <c r="Z465" s="4">
        <v>1195</v>
      </c>
      <c r="AB465" s="12">
        <f>'[2]01_2021 UPDATE'!AN226</f>
        <v>0</v>
      </c>
      <c r="AC465" s="4">
        <f>E465*0.75</f>
        <v>1731.75</v>
      </c>
      <c r="AE465" s="12">
        <f>'[2]01_2021 UPDATE'!AQ226</f>
        <v>0</v>
      </c>
      <c r="AF465" s="4">
        <f>+E465*0.75</f>
        <v>1731.75</v>
      </c>
      <c r="AH465" s="12">
        <f>'[2]01_2021 UPDATE'!AT226</f>
        <v>0</v>
      </c>
      <c r="AI465" s="4">
        <f>+E465*0.75</f>
        <v>1731.75</v>
      </c>
      <c r="AK465" s="12">
        <f>'[2]01_2021 UPDATE'!AW226</f>
        <v>0</v>
      </c>
      <c r="AL465" s="4">
        <v>388.56</v>
      </c>
      <c r="AM465" s="4">
        <v>359.4</v>
      </c>
      <c r="AN465" s="4">
        <v>185.03</v>
      </c>
      <c r="AO465" s="12"/>
      <c r="AP465" s="4">
        <f>E465*0.58</f>
        <v>1339.2199999999998</v>
      </c>
      <c r="AR465" s="12">
        <f>'[2]01_2021 UPDATE'!AZ226</f>
        <v>0</v>
      </c>
      <c r="AS465" s="4">
        <f t="shared" si="414"/>
        <v>220.56</v>
      </c>
      <c r="AT465" s="4">
        <f t="shared" si="450"/>
        <v>1847.2</v>
      </c>
      <c r="AU465" s="12">
        <f>'[2]01_2021 UPDATE'!BC226</f>
        <v>0</v>
      </c>
    </row>
    <row r="466" spans="1:49" x14ac:dyDescent="0.25">
      <c r="A466" s="3"/>
      <c r="C466" t="s">
        <v>41</v>
      </c>
      <c r="D466" s="3">
        <v>71270</v>
      </c>
      <c r="E466" s="4">
        <v>162</v>
      </c>
      <c r="F466" s="44"/>
      <c r="H466" s="4">
        <f>E466*0.7</f>
        <v>113.39999999999999</v>
      </c>
      <c r="I466" s="12"/>
      <c r="K466" s="4">
        <v>72.19</v>
      </c>
      <c r="L466" s="12"/>
      <c r="N466" s="4">
        <v>72.23</v>
      </c>
      <c r="O466" s="12"/>
      <c r="R466" s="4">
        <v>64.11</v>
      </c>
      <c r="S466" s="12"/>
      <c r="U466" s="4">
        <v>76.290000000000006</v>
      </c>
      <c r="V466" s="12"/>
      <c r="X466" s="4">
        <v>81.39</v>
      </c>
      <c r="Y466" s="12"/>
      <c r="AA466" s="4">
        <v>76.290000000000006</v>
      </c>
      <c r="AB466" s="12"/>
      <c r="AD466" s="4">
        <v>84.93</v>
      </c>
      <c r="AE466" s="12"/>
      <c r="AG466" s="4">
        <v>84.93</v>
      </c>
      <c r="AH466" s="12"/>
      <c r="AJ466" s="4">
        <v>84.93</v>
      </c>
      <c r="AK466" s="12"/>
      <c r="AM466" s="4">
        <v>81.099999999999994</v>
      </c>
      <c r="AN466" s="4">
        <v>58.34</v>
      </c>
      <c r="AO466" s="12"/>
      <c r="AQ466" s="4">
        <v>95.07</v>
      </c>
      <c r="AR466" s="12"/>
      <c r="AU466" s="12"/>
      <c r="AV466" s="4">
        <f>'[2]01_2021 UPDATE'!BD226</f>
        <v>64.11</v>
      </c>
      <c r="AW466" s="4">
        <f>'[2]01_2021 UPDATE'!BE226</f>
        <v>117.75</v>
      </c>
    </row>
    <row r="467" spans="1:49" x14ac:dyDescent="0.25">
      <c r="A467" s="3" t="s">
        <v>39</v>
      </c>
      <c r="B467" s="1" t="s">
        <v>328</v>
      </c>
      <c r="C467" t="s">
        <v>49</v>
      </c>
      <c r="D467" s="3">
        <v>71275</v>
      </c>
      <c r="E467" s="4">
        <v>3008</v>
      </c>
      <c r="F467" s="44"/>
      <c r="G467" s="4">
        <f t="shared" ref="G467" si="470">E467*0.7</f>
        <v>2105.6</v>
      </c>
      <c r="I467" s="12">
        <f>'[2]01_2021 UPDATE'!K227</f>
        <v>0</v>
      </c>
      <c r="J467" s="4">
        <f>E467*0.7</f>
        <v>2105.6</v>
      </c>
      <c r="L467" s="12">
        <f>'[2]01_2021 UPDATE'!N227</f>
        <v>0</v>
      </c>
      <c r="M467" s="4">
        <f t="shared" ref="M467" si="471">E467*0.75</f>
        <v>2256</v>
      </c>
      <c r="O467" s="12">
        <f>'[2]01_2021 UPDATE'!S227</f>
        <v>0</v>
      </c>
      <c r="P467" s="4">
        <f>E467*0.8</f>
        <v>2406.4</v>
      </c>
      <c r="Q467" s="4">
        <f t="shared" ref="Q467" si="472">+E467*0.51</f>
        <v>1534.08</v>
      </c>
      <c r="S467" s="12">
        <f>'[2]01_2021 UPDATE'!V227</f>
        <v>0</v>
      </c>
      <c r="T467" s="4">
        <v>503.4</v>
      </c>
      <c r="V467" s="12">
        <f>'[2]01_2021 UPDATE'!AE227</f>
        <v>0</v>
      </c>
      <c r="W467" s="4">
        <f t="shared" ref="W467" si="473">E467*0.65</f>
        <v>1955.2</v>
      </c>
      <c r="Y467" s="12">
        <f>'[2]01_2021 UPDATE'!AK227</f>
        <v>0</v>
      </c>
      <c r="Z467" s="4">
        <f>E467*0.85</f>
        <v>2556.7999999999997</v>
      </c>
      <c r="AB467" s="12">
        <f>'[2]01_2021 UPDATE'!AN227</f>
        <v>0</v>
      </c>
      <c r="AC467" s="4">
        <f>E467*0.75</f>
        <v>2256</v>
      </c>
      <c r="AE467" s="12">
        <f>'[2]01_2021 UPDATE'!AQ227</f>
        <v>0</v>
      </c>
      <c r="AF467" s="4">
        <f>+E467*0.75</f>
        <v>2256</v>
      </c>
      <c r="AH467" s="12">
        <f>'[2]01_2021 UPDATE'!AT227</f>
        <v>0</v>
      </c>
      <c r="AI467" s="4">
        <f>+E467*0.75</f>
        <v>2256</v>
      </c>
      <c r="AK467" s="12">
        <f>'[2]01_2021 UPDATE'!AW227</f>
        <v>0</v>
      </c>
      <c r="AL467" s="4">
        <v>388.56</v>
      </c>
      <c r="AM467" s="4">
        <v>359.4</v>
      </c>
      <c r="AN467" s="4">
        <v>185.03</v>
      </c>
      <c r="AO467" s="12"/>
      <c r="AP467" s="4">
        <f>E467*0.58</f>
        <v>1744.6399999999999</v>
      </c>
      <c r="AR467" s="12">
        <f>'[2]01_2021 UPDATE'!AZ227</f>
        <v>0</v>
      </c>
      <c r="AS467" s="4">
        <f t="shared" si="414"/>
        <v>359.4</v>
      </c>
      <c r="AT467" s="4">
        <f t="shared" si="450"/>
        <v>2556.7999999999997</v>
      </c>
      <c r="AU467" s="12">
        <f>'[2]01_2021 UPDATE'!BC227</f>
        <v>0</v>
      </c>
    </row>
    <row r="468" spans="1:49" x14ac:dyDescent="0.25">
      <c r="A468" s="3"/>
      <c r="C468" t="s">
        <v>41</v>
      </c>
      <c r="D468" s="3">
        <v>71275</v>
      </c>
      <c r="E468" s="4">
        <v>258</v>
      </c>
      <c r="F468" s="44"/>
      <c r="H468" s="4">
        <f>E468*0.7</f>
        <v>180.6</v>
      </c>
      <c r="I468" s="12"/>
      <c r="K468" s="4">
        <v>95</v>
      </c>
      <c r="L468" s="12"/>
      <c r="N468" s="4">
        <v>105.35</v>
      </c>
      <c r="O468" s="12"/>
      <c r="R468" s="4">
        <v>89.5</v>
      </c>
      <c r="S468" s="12"/>
      <c r="U468" s="4">
        <v>111.04</v>
      </c>
      <c r="V468" s="12"/>
      <c r="X468" s="4">
        <v>107.64</v>
      </c>
      <c r="Y468" s="12"/>
      <c r="AA468" s="4">
        <v>111.04</v>
      </c>
      <c r="AB468" s="12"/>
      <c r="AD468" s="4">
        <v>112.32</v>
      </c>
      <c r="AE468" s="12"/>
      <c r="AG468" s="4">
        <v>112.32</v>
      </c>
      <c r="AH468" s="12"/>
      <c r="AJ468" s="4">
        <v>112.32</v>
      </c>
      <c r="AK468" s="12"/>
      <c r="AM468" s="4">
        <v>117.77</v>
      </c>
      <c r="AN468" s="4">
        <v>84.73</v>
      </c>
      <c r="AO468" s="12"/>
      <c r="AQ468" s="4">
        <v>138.38</v>
      </c>
      <c r="AR468" s="12"/>
      <c r="AU468" s="12"/>
      <c r="AV468" s="4">
        <f>'[2]01_2021 UPDATE'!BD227</f>
        <v>89.5</v>
      </c>
      <c r="AW468" s="4">
        <f>'[2]01_2021 UPDATE'!BE227</f>
        <v>187.5</v>
      </c>
    </row>
    <row r="469" spans="1:49" x14ac:dyDescent="0.25">
      <c r="A469" s="3" t="s">
        <v>39</v>
      </c>
      <c r="B469" s="1" t="s">
        <v>329</v>
      </c>
      <c r="C469" t="s">
        <v>49</v>
      </c>
      <c r="D469" s="3">
        <v>71550</v>
      </c>
      <c r="E469" s="4">
        <v>2636</v>
      </c>
      <c r="F469" s="44"/>
      <c r="G469" s="4">
        <f t="shared" ref="G469" si="474">E469*0.7</f>
        <v>1845.1999999999998</v>
      </c>
      <c r="I469" s="12">
        <f>'[2]01_2021 UPDATE'!K229</f>
        <v>0</v>
      </c>
      <c r="J469" s="4">
        <v>800</v>
      </c>
      <c r="L469" s="12">
        <f>'[2]01_2021 UPDATE'!N229</f>
        <v>0</v>
      </c>
      <c r="M469" s="4">
        <v>800</v>
      </c>
      <c r="O469" s="12">
        <f>'[2]01_2021 UPDATE'!S229</f>
        <v>0</v>
      </c>
      <c r="P469" s="4">
        <f>E469*0.8</f>
        <v>2108.8000000000002</v>
      </c>
      <c r="Q469" s="4">
        <f t="shared" ref="Q469" si="475">+E469*0.51</f>
        <v>1344.3600000000001</v>
      </c>
      <c r="S469" s="12">
        <f>'[2]01_2021 UPDATE'!V229</f>
        <v>0</v>
      </c>
      <c r="T469" s="4">
        <v>1653.9</v>
      </c>
      <c r="V469" s="12">
        <f>'[2]01_2021 UPDATE'!AE229</f>
        <v>0</v>
      </c>
      <c r="W469" s="4">
        <v>1650</v>
      </c>
      <c r="Y469" s="12">
        <f>'[2]01_2021 UPDATE'!AK229</f>
        <v>0</v>
      </c>
      <c r="Z469" s="4">
        <v>950</v>
      </c>
      <c r="AB469" s="12">
        <f>'[2]01_2021 UPDATE'!AN229</f>
        <v>0</v>
      </c>
      <c r="AC469" s="4">
        <v>800</v>
      </c>
      <c r="AE469" s="12">
        <f>'[2]01_2021 UPDATE'!AQ229</f>
        <v>0</v>
      </c>
      <c r="AF469" s="4">
        <f>+E469*0.75</f>
        <v>1977</v>
      </c>
      <c r="AH469" s="12">
        <f>'[2]01_2021 UPDATE'!AT229</f>
        <v>0</v>
      </c>
      <c r="AI469" s="4">
        <f>+E469*0.75</f>
        <v>1977</v>
      </c>
      <c r="AK469" s="12">
        <f>'[2]01_2021 UPDATE'!AW229</f>
        <v>0</v>
      </c>
      <c r="AL469" s="4">
        <v>528.57000000000005</v>
      </c>
      <c r="AM469" s="4">
        <v>488.9</v>
      </c>
      <c r="AN469" s="4">
        <v>251.7</v>
      </c>
      <c r="AO469" s="12"/>
      <c r="AP469" s="4">
        <f>E469*0.58</f>
        <v>1528.8799999999999</v>
      </c>
      <c r="AR469" s="12">
        <f>'[2]01_2021 UPDATE'!AZ229</f>
        <v>0</v>
      </c>
      <c r="AS469" s="4">
        <f t="shared" si="414"/>
        <v>488.9</v>
      </c>
      <c r="AT469" s="4">
        <f t="shared" si="450"/>
        <v>2108.8000000000002</v>
      </c>
      <c r="AU469" s="12">
        <f>'[2]01_2021 UPDATE'!BC229</f>
        <v>0</v>
      </c>
    </row>
    <row r="470" spans="1:49" x14ac:dyDescent="0.25">
      <c r="A470" s="3"/>
      <c r="C470" t="s">
        <v>41</v>
      </c>
      <c r="D470" s="3">
        <v>71550</v>
      </c>
      <c r="E470" s="4">
        <v>191</v>
      </c>
      <c r="F470" s="44"/>
      <c r="H470" s="4">
        <f>E470*0.7</f>
        <v>133.69999999999999</v>
      </c>
      <c r="I470" s="12"/>
      <c r="K470" s="4">
        <v>95</v>
      </c>
      <c r="L470" s="12"/>
      <c r="N470" s="4">
        <v>84.87</v>
      </c>
      <c r="O470" s="12"/>
      <c r="R470" s="4">
        <v>67.86</v>
      </c>
      <c r="S470" s="12"/>
      <c r="U470" s="4">
        <v>89.28</v>
      </c>
      <c r="V470" s="12"/>
      <c r="X470" s="4">
        <v>86.75</v>
      </c>
      <c r="Y470" s="12"/>
      <c r="AA470" s="4">
        <v>89.28</v>
      </c>
      <c r="AB470" s="12"/>
      <c r="AD470" s="4">
        <v>90.52</v>
      </c>
      <c r="AE470" s="12"/>
      <c r="AG470" s="4">
        <v>90.52</v>
      </c>
      <c r="AH470" s="12"/>
      <c r="AJ470" s="4">
        <v>90.52</v>
      </c>
      <c r="AK470" s="12"/>
      <c r="AM470" s="4">
        <v>112.3</v>
      </c>
      <c r="AN470" s="4">
        <v>80.790000000000006</v>
      </c>
      <c r="AO470" s="12"/>
      <c r="AQ470" s="4">
        <v>111.26</v>
      </c>
      <c r="AR470" s="12"/>
      <c r="AU470" s="12"/>
      <c r="AV470" s="4">
        <f>'[2]01_2021 UPDATE'!BD229</f>
        <v>67.86</v>
      </c>
      <c r="AW470" s="4">
        <f>'[2]01_2021 UPDATE'!BE229</f>
        <v>138.75</v>
      </c>
    </row>
    <row r="471" spans="1:49" x14ac:dyDescent="0.25">
      <c r="A471" s="3" t="s">
        <v>39</v>
      </c>
      <c r="B471" s="1" t="s">
        <v>330</v>
      </c>
      <c r="C471" t="s">
        <v>49</v>
      </c>
      <c r="D471" s="3">
        <v>71551</v>
      </c>
      <c r="E471" s="4">
        <v>2878</v>
      </c>
      <c r="F471" s="44"/>
      <c r="G471" s="4">
        <f t="shared" ref="G471" si="476">E471*0.7</f>
        <v>2014.6</v>
      </c>
      <c r="I471" s="12">
        <f>'[2]01_2021 UPDATE'!K230</f>
        <v>0</v>
      </c>
      <c r="J471" s="4">
        <v>800</v>
      </c>
      <c r="L471" s="12">
        <f>'[2]01_2021 UPDATE'!N230</f>
        <v>0</v>
      </c>
      <c r="M471" s="4">
        <v>800</v>
      </c>
      <c r="O471" s="12">
        <f>'[2]01_2021 UPDATE'!S230</f>
        <v>0</v>
      </c>
      <c r="P471" s="4">
        <f>E471*0.8</f>
        <v>2302.4</v>
      </c>
      <c r="Q471" s="4">
        <f t="shared" ref="Q471" si="477">+E471*0.51</f>
        <v>1467.78</v>
      </c>
      <c r="S471" s="12">
        <f>'[2]01_2021 UPDATE'!V230</f>
        <v>0</v>
      </c>
      <c r="T471" s="4">
        <v>736.04</v>
      </c>
      <c r="V471" s="12">
        <f>'[2]01_2021 UPDATE'!AE230</f>
        <v>0</v>
      </c>
      <c r="W471" s="4">
        <v>1650</v>
      </c>
      <c r="Y471" s="12">
        <f>'[2]01_2021 UPDATE'!AK230</f>
        <v>0</v>
      </c>
      <c r="Z471" s="4">
        <v>950</v>
      </c>
      <c r="AB471" s="12">
        <f>'[2]01_2021 UPDATE'!AN230</f>
        <v>0</v>
      </c>
      <c r="AC471" s="4">
        <v>800</v>
      </c>
      <c r="AE471" s="12">
        <f>'[2]01_2021 UPDATE'!AQ230</f>
        <v>0</v>
      </c>
      <c r="AF471" s="4">
        <f>+E471*0.75</f>
        <v>2158.5</v>
      </c>
      <c r="AH471" s="12">
        <f>'[2]01_2021 UPDATE'!AT230</f>
        <v>0</v>
      </c>
      <c r="AI471" s="4">
        <f>+E471*0.75</f>
        <v>2158.5</v>
      </c>
      <c r="AK471" s="12">
        <f>'[2]01_2021 UPDATE'!AW230</f>
        <v>0</v>
      </c>
      <c r="AL471" s="4">
        <v>1736.6</v>
      </c>
      <c r="AM471" s="4">
        <v>1606.27</v>
      </c>
      <c r="AN471" s="4">
        <v>826.95</v>
      </c>
      <c r="AO471" s="12"/>
      <c r="AP471" s="4">
        <f>E471*0.58</f>
        <v>1669.2399999999998</v>
      </c>
      <c r="AR471" s="12">
        <f>'[2]01_2021 UPDATE'!AZ230</f>
        <v>0</v>
      </c>
      <c r="AS471" s="4">
        <f t="shared" si="414"/>
        <v>736.04</v>
      </c>
      <c r="AT471" s="4">
        <f t="shared" si="450"/>
        <v>2302.4</v>
      </c>
      <c r="AU471" s="12">
        <f>'[2]01_2021 UPDATE'!BC230</f>
        <v>0</v>
      </c>
    </row>
    <row r="472" spans="1:49" x14ac:dyDescent="0.25">
      <c r="A472" s="3"/>
      <c r="C472" t="s">
        <v>41</v>
      </c>
      <c r="D472" s="3">
        <v>71551</v>
      </c>
      <c r="E472" s="4">
        <v>221</v>
      </c>
      <c r="F472" s="44"/>
      <c r="H472" s="4">
        <f>E472*0.7</f>
        <v>154.69999999999999</v>
      </c>
      <c r="I472" s="12"/>
      <c r="K472" s="4">
        <v>95</v>
      </c>
      <c r="L472" s="12"/>
      <c r="N472" s="4">
        <v>100.39</v>
      </c>
      <c r="O472" s="12"/>
      <c r="R472" s="4">
        <v>80.7</v>
      </c>
      <c r="S472" s="12"/>
      <c r="U472" s="4">
        <v>105.88</v>
      </c>
      <c r="V472" s="12"/>
      <c r="X472" s="4">
        <v>102.19</v>
      </c>
      <c r="Y472" s="12"/>
      <c r="AA472" s="4">
        <v>105.88</v>
      </c>
      <c r="AB472" s="12"/>
      <c r="AD472" s="4">
        <v>106.63</v>
      </c>
      <c r="AE472" s="12"/>
      <c r="AG472" s="4">
        <v>106.63</v>
      </c>
      <c r="AH472" s="12"/>
      <c r="AJ472" s="4">
        <v>106.63</v>
      </c>
      <c r="AK472" s="12"/>
      <c r="AM472" s="4">
        <v>112.3</v>
      </c>
      <c r="AN472" s="4">
        <v>80.790000000000006</v>
      </c>
      <c r="AO472" s="12"/>
      <c r="AQ472" s="4">
        <v>131.94</v>
      </c>
      <c r="AR472" s="12"/>
      <c r="AU472" s="12"/>
      <c r="AV472" s="4">
        <f>'[2]01_2021 UPDATE'!BD230</f>
        <v>80.7</v>
      </c>
      <c r="AW472" s="4">
        <f>'[2]01_2021 UPDATE'!BE230</f>
        <v>161.25</v>
      </c>
    </row>
    <row r="473" spans="1:49" x14ac:dyDescent="0.25">
      <c r="A473" s="3" t="s">
        <v>39</v>
      </c>
      <c r="B473" s="1" t="s">
        <v>331</v>
      </c>
      <c r="C473" t="s">
        <v>49</v>
      </c>
      <c r="D473" s="3">
        <v>71552</v>
      </c>
      <c r="E473" s="4">
        <v>3606</v>
      </c>
      <c r="F473" s="44"/>
      <c r="G473" s="4">
        <f t="shared" ref="G473" si="478">E473*0.7</f>
        <v>2524.1999999999998</v>
      </c>
      <c r="I473" s="12">
        <f>'[2]01_2021 UPDATE'!K231</f>
        <v>0</v>
      </c>
      <c r="J473" s="4">
        <v>800</v>
      </c>
      <c r="L473" s="12">
        <f>'[2]01_2021 UPDATE'!N231</f>
        <v>0</v>
      </c>
      <c r="M473" s="4">
        <v>800</v>
      </c>
      <c r="O473" s="12">
        <f>'[2]01_2021 UPDATE'!S231</f>
        <v>0</v>
      </c>
      <c r="P473" s="4">
        <f>E473*0.8</f>
        <v>2884.8</v>
      </c>
      <c r="Q473" s="4">
        <f t="shared" ref="Q473" si="479">+E473*0.51</f>
        <v>1839.06</v>
      </c>
      <c r="S473" s="12">
        <f>'[2]01_2021 UPDATE'!V231</f>
        <v>0</v>
      </c>
      <c r="T473" s="4">
        <v>503.4</v>
      </c>
      <c r="V473" s="12">
        <f>'[2]01_2021 UPDATE'!AE231</f>
        <v>0</v>
      </c>
      <c r="W473" s="4">
        <v>1650</v>
      </c>
      <c r="Y473" s="12">
        <f>'[2]01_2021 UPDATE'!AK231</f>
        <v>0</v>
      </c>
      <c r="Z473" s="4">
        <v>950</v>
      </c>
      <c r="AB473" s="12">
        <f>'[2]01_2021 UPDATE'!AN231</f>
        <v>0</v>
      </c>
      <c r="AC473" s="4">
        <v>800</v>
      </c>
      <c r="AE473" s="12">
        <f>'[2]01_2021 UPDATE'!AQ231</f>
        <v>0</v>
      </c>
      <c r="AF473" s="4">
        <f>+E473*0.75</f>
        <v>2704.5</v>
      </c>
      <c r="AH473" s="12">
        <f>'[2]01_2021 UPDATE'!AT231</f>
        <v>0</v>
      </c>
      <c r="AI473" s="4">
        <f>+E473*0.75</f>
        <v>2704.5</v>
      </c>
      <c r="AK473" s="12">
        <f>'[2]01_2021 UPDATE'!AW231</f>
        <v>0</v>
      </c>
      <c r="AL473" s="4">
        <v>772.84</v>
      </c>
      <c r="AM473" s="4">
        <v>714.84</v>
      </c>
      <c r="AN473" s="4">
        <v>368.02</v>
      </c>
      <c r="AO473" s="12"/>
      <c r="AP473" s="4">
        <f>E473*0.58</f>
        <v>2091.48</v>
      </c>
      <c r="AR473" s="12">
        <f>'[2]01_2021 UPDATE'!AZ231</f>
        <v>0</v>
      </c>
      <c r="AS473" s="4">
        <f t="shared" si="414"/>
        <v>503.4</v>
      </c>
      <c r="AT473" s="4">
        <f t="shared" si="450"/>
        <v>2884.8</v>
      </c>
      <c r="AU473" s="12">
        <f>'[2]01_2021 UPDATE'!BC231</f>
        <v>0</v>
      </c>
    </row>
    <row r="474" spans="1:49" x14ac:dyDescent="0.25">
      <c r="A474" s="3"/>
      <c r="C474" t="s">
        <v>41</v>
      </c>
      <c r="D474" s="3">
        <v>71552</v>
      </c>
      <c r="E474" s="4">
        <v>294</v>
      </c>
      <c r="F474" s="44"/>
      <c r="H474" s="4">
        <f>E474*0.7</f>
        <v>205.79999999999998</v>
      </c>
      <c r="I474" s="12"/>
      <c r="K474" s="4">
        <v>95</v>
      </c>
      <c r="L474" s="12"/>
      <c r="N474" s="4">
        <v>130.81</v>
      </c>
      <c r="O474" s="12"/>
      <c r="R474" s="4">
        <v>105.14</v>
      </c>
      <c r="S474" s="12"/>
      <c r="U474" s="4">
        <v>138.09</v>
      </c>
      <c r="V474" s="12"/>
      <c r="X474" s="4">
        <v>132.76</v>
      </c>
      <c r="Y474" s="12"/>
      <c r="AA474" s="4">
        <v>138.09</v>
      </c>
      <c r="AB474" s="12"/>
      <c r="AD474" s="4">
        <v>138.54</v>
      </c>
      <c r="AE474" s="12"/>
      <c r="AG474" s="4">
        <v>138.54</v>
      </c>
      <c r="AH474" s="12"/>
      <c r="AJ474" s="4">
        <v>138.54</v>
      </c>
      <c r="AK474" s="12"/>
      <c r="AM474" s="4">
        <v>146.61000000000001</v>
      </c>
      <c r="AN474" s="4">
        <v>105.47</v>
      </c>
      <c r="AO474" s="12"/>
      <c r="AQ474" s="4">
        <v>172.08</v>
      </c>
      <c r="AR474" s="12"/>
      <c r="AU474" s="12"/>
      <c r="AV474" s="4">
        <f>'[2]01_2021 UPDATE'!BD231</f>
        <v>95</v>
      </c>
      <c r="AW474" s="4">
        <f>'[2]01_2021 UPDATE'!BE231</f>
        <v>213.75</v>
      </c>
    </row>
    <row r="475" spans="1:49" x14ac:dyDescent="0.25">
      <c r="A475" s="3" t="s">
        <v>39</v>
      </c>
      <c r="B475" s="1" t="s">
        <v>332</v>
      </c>
      <c r="C475" t="s">
        <v>49</v>
      </c>
      <c r="D475" s="3">
        <v>72040</v>
      </c>
      <c r="E475" s="4">
        <v>273</v>
      </c>
      <c r="F475" s="44"/>
      <c r="G475" s="4">
        <f t="shared" ref="G475" si="480">E475*0.7</f>
        <v>191.1</v>
      </c>
      <c r="I475" s="12">
        <f>'[2]01_2021 UPDATE'!K233</f>
        <v>0</v>
      </c>
      <c r="J475" s="4">
        <f>E475*0.7</f>
        <v>191.1</v>
      </c>
      <c r="L475" s="12">
        <f>'[2]01_2021 UPDATE'!N233</f>
        <v>0</v>
      </c>
      <c r="M475" s="4">
        <f t="shared" ref="M475" si="481">E475*0.75</f>
        <v>204.75</v>
      </c>
      <c r="O475" s="12">
        <f>'[2]01_2021 UPDATE'!S233</f>
        <v>0</v>
      </c>
      <c r="P475" s="4">
        <f>E475*0.8</f>
        <v>218.4</v>
      </c>
      <c r="Q475" s="4">
        <f t="shared" ref="Q475" si="482">+E475*0.51</f>
        <v>139.22999999999999</v>
      </c>
      <c r="S475" s="12">
        <f>'[2]01_2021 UPDATE'!V233</f>
        <v>0</v>
      </c>
      <c r="T475" s="4">
        <v>220.56</v>
      </c>
      <c r="V475" s="12">
        <f>'[2]01_2021 UPDATE'!AE233</f>
        <v>0</v>
      </c>
      <c r="W475" s="4">
        <f t="shared" ref="W475" si="483">E475*0.65</f>
        <v>177.45000000000002</v>
      </c>
      <c r="Y475" s="12">
        <f>'[2]01_2021 UPDATE'!AK233</f>
        <v>0</v>
      </c>
      <c r="Z475" s="4">
        <f>E475*0.85</f>
        <v>232.04999999999998</v>
      </c>
      <c r="AB475" s="12">
        <f>'[2]01_2021 UPDATE'!AN233</f>
        <v>0</v>
      </c>
      <c r="AC475" s="4">
        <f>E475*0.75</f>
        <v>204.75</v>
      </c>
      <c r="AE475" s="12">
        <f>'[2]01_2021 UPDATE'!AQ233</f>
        <v>0</v>
      </c>
      <c r="AF475" s="4">
        <f>+E475*0.75</f>
        <v>204.75</v>
      </c>
      <c r="AH475" s="12">
        <f>'[2]01_2021 UPDATE'!AT233</f>
        <v>0</v>
      </c>
      <c r="AI475" s="4">
        <f>+E475*0.75</f>
        <v>204.75</v>
      </c>
      <c r="AK475" s="12">
        <f>'[2]01_2021 UPDATE'!AW233</f>
        <v>0</v>
      </c>
      <c r="AL475" s="4">
        <v>192.78</v>
      </c>
      <c r="AM475" s="4">
        <v>178.31</v>
      </c>
      <c r="AN475" s="4">
        <v>91.8</v>
      </c>
      <c r="AO475" s="12"/>
      <c r="AP475" s="4">
        <f>E475*0.58</f>
        <v>158.33999999999997</v>
      </c>
      <c r="AR475" s="12">
        <f>'[2]01_2021 UPDATE'!AZ233</f>
        <v>0</v>
      </c>
      <c r="AS475" s="4">
        <f t="shared" si="414"/>
        <v>139.22999999999999</v>
      </c>
      <c r="AT475" s="4">
        <f t="shared" si="450"/>
        <v>232.04999999999998</v>
      </c>
      <c r="AU475" s="12">
        <f>'[2]01_2021 UPDATE'!BC233</f>
        <v>0</v>
      </c>
    </row>
    <row r="476" spans="1:49" x14ac:dyDescent="0.25">
      <c r="A476" s="3"/>
      <c r="C476" t="s">
        <v>41</v>
      </c>
      <c r="D476" s="3">
        <v>72040</v>
      </c>
      <c r="E476" s="4">
        <v>26</v>
      </c>
      <c r="F476" s="44"/>
      <c r="H476" s="4">
        <f>E476*0.7</f>
        <v>18.2</v>
      </c>
      <c r="I476" s="12"/>
      <c r="K476" s="4">
        <f>'[2]01_2021 UPDATE'!M233</f>
        <v>11.51</v>
      </c>
      <c r="L476" s="12"/>
      <c r="N476" s="4">
        <v>13.16</v>
      </c>
      <c r="O476" s="12"/>
      <c r="R476" s="4">
        <v>10.17</v>
      </c>
      <c r="S476" s="12"/>
      <c r="U476" s="4">
        <v>13.98</v>
      </c>
      <c r="V476" s="12"/>
      <c r="X476" s="4">
        <v>13.36</v>
      </c>
      <c r="Y476" s="12"/>
      <c r="AA476" s="4">
        <v>13.98</v>
      </c>
      <c r="AB476" s="12"/>
      <c r="AD476" s="4">
        <v>13.95</v>
      </c>
      <c r="AE476" s="12"/>
      <c r="AG476" s="4">
        <v>13.95</v>
      </c>
      <c r="AH476" s="12"/>
      <c r="AJ476" s="4">
        <v>13.95</v>
      </c>
      <c r="AK476" s="12"/>
      <c r="AM476" s="4">
        <v>14.67</v>
      </c>
      <c r="AN476" s="4">
        <v>10.56</v>
      </c>
      <c r="AO476" s="12"/>
      <c r="AQ476" s="4">
        <v>17.420000000000002</v>
      </c>
      <c r="AR476" s="12"/>
      <c r="AU476" s="12"/>
      <c r="AV476" s="4">
        <f>'[2]01_2021 UPDATE'!BD233</f>
        <v>10.17</v>
      </c>
      <c r="AW476" s="4">
        <f>'[2]01_2021 UPDATE'!BE233</f>
        <v>18.75</v>
      </c>
    </row>
    <row r="477" spans="1:49" x14ac:dyDescent="0.25">
      <c r="A477" s="3" t="s">
        <v>39</v>
      </c>
      <c r="B477" s="1" t="s">
        <v>333</v>
      </c>
      <c r="C477" t="s">
        <v>49</v>
      </c>
      <c r="D477" s="3">
        <v>72050</v>
      </c>
      <c r="E477" s="4">
        <v>497</v>
      </c>
      <c r="F477" s="44"/>
      <c r="G477" s="4">
        <f t="shared" ref="G477" si="484">E477*0.7</f>
        <v>347.9</v>
      </c>
      <c r="I477" s="12">
        <f>'[2]01_2021 UPDATE'!K234</f>
        <v>0</v>
      </c>
      <c r="J477" s="4">
        <f>E477*0.7</f>
        <v>347.9</v>
      </c>
      <c r="L477" s="12">
        <f>'[2]01_2021 UPDATE'!N234</f>
        <v>0</v>
      </c>
      <c r="M477" s="4">
        <f t="shared" ref="M477" si="485">E477*0.75</f>
        <v>372.75</v>
      </c>
      <c r="O477" s="12">
        <f>'[2]01_2021 UPDATE'!S234</f>
        <v>0</v>
      </c>
      <c r="P477" s="4">
        <f>E477*0.8</f>
        <v>397.6</v>
      </c>
      <c r="Q477" s="4">
        <f t="shared" ref="Q477" si="486">+E477*0.51</f>
        <v>253.47</v>
      </c>
      <c r="S477" s="12">
        <f>'[2]01_2021 UPDATE'!V234</f>
        <v>0</v>
      </c>
      <c r="T477" s="4">
        <v>220.56</v>
      </c>
      <c r="V477" s="12">
        <f>'[2]01_2021 UPDATE'!AE234</f>
        <v>0</v>
      </c>
      <c r="W477" s="4">
        <f t="shared" ref="W477" si="487">E477*0.65</f>
        <v>323.05</v>
      </c>
      <c r="Y477" s="12">
        <f>'[2]01_2021 UPDATE'!AK234</f>
        <v>0</v>
      </c>
      <c r="Z477" s="4">
        <f>E477*0.85</f>
        <v>422.45</v>
      </c>
      <c r="AB477" s="12">
        <f>'[2]01_2021 UPDATE'!AN234</f>
        <v>0</v>
      </c>
      <c r="AC477" s="4">
        <f>E477*0.75</f>
        <v>372.75</v>
      </c>
      <c r="AE477" s="12">
        <f>'[2]01_2021 UPDATE'!AQ234</f>
        <v>0</v>
      </c>
      <c r="AF477" s="4">
        <f>+E477*0.75</f>
        <v>372.75</v>
      </c>
      <c r="AH477" s="12">
        <f>'[2]01_2021 UPDATE'!AT234</f>
        <v>0</v>
      </c>
      <c r="AI477" s="4">
        <f>+E477*0.75</f>
        <v>372.75</v>
      </c>
      <c r="AK477" s="12">
        <f>'[2]01_2021 UPDATE'!AW234</f>
        <v>0</v>
      </c>
      <c r="AL477" s="4">
        <v>231.59</v>
      </c>
      <c r="AM477" s="4">
        <v>214.21</v>
      </c>
      <c r="AN477" s="4">
        <v>110.28</v>
      </c>
      <c r="AO477" s="12"/>
      <c r="AP477" s="4">
        <f>E477*0.58</f>
        <v>288.26</v>
      </c>
      <c r="AR477" s="12">
        <f>'[2]01_2021 UPDATE'!AZ234</f>
        <v>0</v>
      </c>
      <c r="AS477" s="4">
        <f t="shared" si="414"/>
        <v>214.21</v>
      </c>
      <c r="AT477" s="4">
        <f t="shared" si="450"/>
        <v>422.45</v>
      </c>
      <c r="AU477" s="12">
        <f>'[2]01_2021 UPDATE'!BC234</f>
        <v>0</v>
      </c>
    </row>
    <row r="478" spans="1:49" x14ac:dyDescent="0.25">
      <c r="A478" s="3"/>
      <c r="C478" t="s">
        <v>41</v>
      </c>
      <c r="D478" s="3">
        <v>72050</v>
      </c>
      <c r="E478" s="4">
        <v>36</v>
      </c>
      <c r="F478" s="44"/>
      <c r="H478" s="4">
        <f>E478*0.7</f>
        <v>25.2</v>
      </c>
      <c r="I478" s="12"/>
      <c r="K478" s="4">
        <v>14.03</v>
      </c>
      <c r="L478" s="12"/>
      <c r="N478" s="4">
        <v>16.05</v>
      </c>
      <c r="O478" s="12"/>
      <c r="R478" s="4">
        <v>14.27</v>
      </c>
      <c r="S478" s="12"/>
      <c r="U478" s="4">
        <v>16.600000000000001</v>
      </c>
      <c r="V478" s="12"/>
      <c r="X478" s="4">
        <v>16.3</v>
      </c>
      <c r="Y478" s="12"/>
      <c r="AA478" s="4">
        <v>16.600000000000001</v>
      </c>
      <c r="AB478" s="12"/>
      <c r="AD478" s="4">
        <v>17.010000000000002</v>
      </c>
      <c r="AE478" s="12"/>
      <c r="AG478" s="4">
        <v>17.010000000000002</v>
      </c>
      <c r="AH478" s="12"/>
      <c r="AJ478" s="4">
        <v>17.010000000000002</v>
      </c>
      <c r="AK478" s="12"/>
      <c r="AM478" s="4">
        <v>18.37</v>
      </c>
      <c r="AN478" s="4">
        <v>13.22</v>
      </c>
      <c r="AO478" s="12"/>
      <c r="AQ478" s="4">
        <v>20.68</v>
      </c>
      <c r="AR478" s="12"/>
      <c r="AU478" s="12"/>
      <c r="AV478" s="4">
        <f>'[2]01_2021 UPDATE'!BD234</f>
        <v>14.03</v>
      </c>
      <c r="AW478" s="4">
        <f>'[2]01_2021 UPDATE'!BE234</f>
        <v>26.25</v>
      </c>
    </row>
    <row r="479" spans="1:49" x14ac:dyDescent="0.25">
      <c r="A479" s="3" t="s">
        <v>39</v>
      </c>
      <c r="B479" s="1" t="s">
        <v>334</v>
      </c>
      <c r="C479" t="s">
        <v>49</v>
      </c>
      <c r="D479" s="3">
        <v>72052</v>
      </c>
      <c r="E479" s="4">
        <v>518</v>
      </c>
      <c r="F479" s="44"/>
      <c r="G479" s="4">
        <f t="shared" ref="G479" si="488">E479*0.7</f>
        <v>362.59999999999997</v>
      </c>
      <c r="I479" s="12">
        <f>'[2]01_2021 UPDATE'!K235</f>
        <v>0</v>
      </c>
      <c r="J479" s="4">
        <f>E479*0.7</f>
        <v>362.59999999999997</v>
      </c>
      <c r="L479" s="12">
        <f>'[2]01_2021 UPDATE'!N235</f>
        <v>0</v>
      </c>
      <c r="M479" s="4">
        <f t="shared" ref="M479" si="489">E479*0.75</f>
        <v>388.5</v>
      </c>
      <c r="O479" s="12">
        <f>'[2]01_2021 UPDATE'!S235</f>
        <v>0</v>
      </c>
      <c r="P479" s="4">
        <f>E479*0.8</f>
        <v>414.40000000000003</v>
      </c>
      <c r="Q479" s="4">
        <f t="shared" ref="Q479" si="490">+E479*0.51</f>
        <v>264.18</v>
      </c>
      <c r="S479" s="12">
        <f>'[2]01_2021 UPDATE'!V235</f>
        <v>0</v>
      </c>
      <c r="T479" s="4">
        <v>220.56</v>
      </c>
      <c r="V479" s="12">
        <f>'[2]01_2021 UPDATE'!AE235</f>
        <v>0</v>
      </c>
      <c r="W479" s="4">
        <f t="shared" ref="W479" si="491">E479*0.65</f>
        <v>336.7</v>
      </c>
      <c r="Y479" s="12">
        <f>'[2]01_2021 UPDATE'!AK235</f>
        <v>0</v>
      </c>
      <c r="Z479" s="4">
        <f>E479*0.85</f>
        <v>440.3</v>
      </c>
      <c r="AB479" s="12">
        <f>'[2]01_2021 UPDATE'!AN235</f>
        <v>0</v>
      </c>
      <c r="AC479" s="4">
        <f>E479*0.75</f>
        <v>388.5</v>
      </c>
      <c r="AE479" s="12">
        <f>'[2]01_2021 UPDATE'!AQ235</f>
        <v>0</v>
      </c>
      <c r="AF479" s="4">
        <f>+E479*0.75</f>
        <v>388.5</v>
      </c>
      <c r="AH479" s="12">
        <f>'[2]01_2021 UPDATE'!AT235</f>
        <v>0</v>
      </c>
      <c r="AI479" s="4">
        <f>+E479*0.75</f>
        <v>388.5</v>
      </c>
      <c r="AK479" s="12">
        <f>'[2]01_2021 UPDATE'!AW235</f>
        <v>0</v>
      </c>
      <c r="AL479" s="4">
        <v>231.59</v>
      </c>
      <c r="AM479" s="4">
        <v>214.21</v>
      </c>
      <c r="AN479" s="4">
        <v>110.28</v>
      </c>
      <c r="AO479" s="12"/>
      <c r="AP479" s="4">
        <f>E479*0.58</f>
        <v>300.44</v>
      </c>
      <c r="AR479" s="12">
        <f>'[2]01_2021 UPDATE'!AZ235</f>
        <v>0</v>
      </c>
      <c r="AS479" s="4">
        <f t="shared" si="414"/>
        <v>214.21</v>
      </c>
      <c r="AT479" s="4">
        <f t="shared" si="450"/>
        <v>440.3</v>
      </c>
      <c r="AU479" s="12">
        <f>'[2]01_2021 UPDATE'!BC235</f>
        <v>0</v>
      </c>
    </row>
    <row r="480" spans="1:49" x14ac:dyDescent="0.25">
      <c r="A480" s="3"/>
      <c r="C480" t="s">
        <v>41</v>
      </c>
      <c r="D480" s="3">
        <v>72052</v>
      </c>
      <c r="E480" s="4">
        <v>42</v>
      </c>
      <c r="F480" s="44"/>
      <c r="H480" s="4">
        <f>E480*0.7</f>
        <v>29.4</v>
      </c>
      <c r="I480" s="12"/>
      <c r="K480" s="4">
        <v>15.47</v>
      </c>
      <c r="L480" s="12"/>
      <c r="N480" s="4">
        <v>17.600000000000001</v>
      </c>
      <c r="O480" s="12"/>
      <c r="R480" s="4">
        <v>16.93</v>
      </c>
      <c r="S480" s="12"/>
      <c r="U480" s="4">
        <v>18.71</v>
      </c>
      <c r="V480" s="12"/>
      <c r="X480" s="4">
        <v>17.97</v>
      </c>
      <c r="Y480" s="12"/>
      <c r="AA480" s="4">
        <v>18.71</v>
      </c>
      <c r="AB480" s="12"/>
      <c r="AD480" s="4">
        <v>18.75</v>
      </c>
      <c r="AE480" s="12"/>
      <c r="AG480" s="4">
        <v>18.75</v>
      </c>
      <c r="AH480" s="12"/>
      <c r="AJ480" s="4">
        <v>18.75</v>
      </c>
      <c r="AK480" s="12"/>
      <c r="AM480" s="4">
        <v>20.28</v>
      </c>
      <c r="AN480" s="4">
        <v>14.59</v>
      </c>
      <c r="AO480" s="12"/>
      <c r="AQ480" s="4">
        <v>23.32</v>
      </c>
      <c r="AR480" s="12"/>
      <c r="AU480" s="12"/>
      <c r="AV480" s="4">
        <f>'[2]01_2021 UPDATE'!BD235</f>
        <v>15.47</v>
      </c>
      <c r="AW480" s="4">
        <f>'[2]01_2021 UPDATE'!BE235</f>
        <v>30.75</v>
      </c>
    </row>
    <row r="481" spans="1:49" x14ac:dyDescent="0.25">
      <c r="A481" s="3" t="s">
        <v>39</v>
      </c>
      <c r="B481" s="1" t="s">
        <v>335</v>
      </c>
      <c r="C481" t="s">
        <v>49</v>
      </c>
      <c r="D481" s="3">
        <v>72070</v>
      </c>
      <c r="E481" s="4">
        <v>453</v>
      </c>
      <c r="F481" s="44"/>
      <c r="G481" s="4">
        <f t="shared" ref="G481" si="492">E481*0.7</f>
        <v>317.09999999999997</v>
      </c>
      <c r="I481" s="12">
        <f>'[2]01_2021 UPDATE'!K236</f>
        <v>0</v>
      </c>
      <c r="J481" s="4">
        <f>E481*0.7</f>
        <v>317.09999999999997</v>
      </c>
      <c r="L481" s="12">
        <f>'[2]01_2021 UPDATE'!N236</f>
        <v>0</v>
      </c>
      <c r="M481" s="4">
        <f t="shared" ref="M481" si="493">E481*0.75</f>
        <v>339.75</v>
      </c>
      <c r="O481" s="12">
        <f>'[2]01_2021 UPDATE'!S236</f>
        <v>0</v>
      </c>
      <c r="P481" s="4">
        <f>E481*0.8</f>
        <v>362.40000000000003</v>
      </c>
      <c r="Q481" s="4">
        <f t="shared" ref="Q481" si="494">+E481*0.51</f>
        <v>231.03</v>
      </c>
      <c r="S481" s="12">
        <f>'[2]01_2021 UPDATE'!V236</f>
        <v>0</v>
      </c>
      <c r="T481" s="4">
        <v>183.6</v>
      </c>
      <c r="V481" s="12">
        <f>'[2]01_2021 UPDATE'!AE236</f>
        <v>0</v>
      </c>
      <c r="W481" s="4">
        <f t="shared" ref="W481" si="495">E481*0.65</f>
        <v>294.45</v>
      </c>
      <c r="Y481" s="12">
        <f>'[2]01_2021 UPDATE'!AK236</f>
        <v>0</v>
      </c>
      <c r="Z481" s="4">
        <f>E481*0.85</f>
        <v>385.05</v>
      </c>
      <c r="AB481" s="12">
        <f>'[2]01_2021 UPDATE'!AN236</f>
        <v>0</v>
      </c>
      <c r="AC481" s="4">
        <f>E481*0.75</f>
        <v>339.75</v>
      </c>
      <c r="AE481" s="12">
        <f>'[2]01_2021 UPDATE'!AQ236</f>
        <v>0</v>
      </c>
      <c r="AF481" s="4">
        <f>+E481*0.75</f>
        <v>339.75</v>
      </c>
      <c r="AH481" s="12">
        <f>'[2]01_2021 UPDATE'!AT236</f>
        <v>0</v>
      </c>
      <c r="AI481" s="4">
        <f>+E481*0.75</f>
        <v>339.75</v>
      </c>
      <c r="AK481" s="12">
        <f>'[2]01_2021 UPDATE'!AW236</f>
        <v>0</v>
      </c>
      <c r="AL481" s="4">
        <v>231.59</v>
      </c>
      <c r="AM481" s="4">
        <v>214.21</v>
      </c>
      <c r="AN481" s="4">
        <v>110.28</v>
      </c>
      <c r="AO481" s="12"/>
      <c r="AP481" s="4">
        <f>E481*0.58</f>
        <v>262.74</v>
      </c>
      <c r="AR481" s="12">
        <f>'[2]01_2021 UPDATE'!AZ236</f>
        <v>0</v>
      </c>
      <c r="AS481" s="4">
        <f>MIN(J481,M481,P481,Q481,T481,W481,Z481,AC481,AF481,AI481,AL481,AM480, AP481)</f>
        <v>20.28</v>
      </c>
      <c r="AT481" s="4">
        <f>MAX(J481,M481,Q481,P481,T481,W481,Z481,AC481,AF481,AI481,AL481,AM480,AP481)</f>
        <v>385.05</v>
      </c>
      <c r="AU481" s="12">
        <f>'[2]01_2021 UPDATE'!BC236</f>
        <v>0</v>
      </c>
    </row>
    <row r="482" spans="1:49" x14ac:dyDescent="0.25">
      <c r="A482" s="3"/>
      <c r="C482" t="s">
        <v>41</v>
      </c>
      <c r="D482" s="3">
        <v>72070</v>
      </c>
      <c r="E482" s="4">
        <v>26</v>
      </c>
      <c r="F482" s="44"/>
      <c r="H482" s="4">
        <f>E482*0.7</f>
        <v>18.2</v>
      </c>
      <c r="I482" s="12"/>
      <c r="K482" s="4">
        <v>10.42</v>
      </c>
      <c r="L482" s="12"/>
      <c r="N482" s="4">
        <v>11.91</v>
      </c>
      <c r="O482" s="12"/>
      <c r="R482" s="4">
        <v>10.17</v>
      </c>
      <c r="S482" s="12"/>
      <c r="U482" s="4">
        <v>12.66</v>
      </c>
      <c r="V482" s="12"/>
      <c r="X482" s="4">
        <v>12.11</v>
      </c>
      <c r="Y482" s="12"/>
      <c r="AA482" s="4">
        <v>12.66</v>
      </c>
      <c r="AB482" s="12"/>
      <c r="AD482" s="4">
        <v>12.63</v>
      </c>
      <c r="AE482" s="12"/>
      <c r="AG482" s="4">
        <v>12.63</v>
      </c>
      <c r="AH482" s="12"/>
      <c r="AJ482" s="4">
        <v>12.63</v>
      </c>
      <c r="AK482" s="12"/>
      <c r="AM482" s="4">
        <v>13.71</v>
      </c>
      <c r="AN482" s="4">
        <v>9.86</v>
      </c>
      <c r="AO482" s="12"/>
      <c r="AQ482" s="4">
        <v>15.77</v>
      </c>
      <c r="AR482" s="12"/>
      <c r="AU482" s="12"/>
      <c r="AV482" s="4">
        <f>'[2]01_2021 UPDATE'!BD236</f>
        <v>10.17</v>
      </c>
      <c r="AW482" s="4">
        <f>'[2]01_2021 UPDATE'!BE236</f>
        <v>18.75</v>
      </c>
    </row>
    <row r="483" spans="1:49" x14ac:dyDescent="0.25">
      <c r="A483" s="3" t="s">
        <v>39</v>
      </c>
      <c r="B483" s="1" t="s">
        <v>336</v>
      </c>
      <c r="C483" t="s">
        <v>49</v>
      </c>
      <c r="D483" s="3">
        <v>72125</v>
      </c>
      <c r="E483" s="4">
        <v>1186</v>
      </c>
      <c r="F483" s="44"/>
      <c r="G483" s="4">
        <f t="shared" ref="G483" si="496">E483*0.7</f>
        <v>830.19999999999993</v>
      </c>
      <c r="I483" s="12">
        <f>'[2]01_2021 UPDATE'!K240</f>
        <v>0</v>
      </c>
      <c r="J483" s="4">
        <f>E483*0.7</f>
        <v>830.19999999999993</v>
      </c>
      <c r="L483" s="12">
        <f>'[2]01_2021 UPDATE'!N240</f>
        <v>0</v>
      </c>
      <c r="M483" s="4">
        <f t="shared" ref="M483" si="497">E483*0.75</f>
        <v>889.5</v>
      </c>
      <c r="O483" s="12">
        <f>'[2]01_2021 UPDATE'!S240</f>
        <v>0</v>
      </c>
      <c r="P483" s="4">
        <f>E483*0.8</f>
        <v>948.80000000000007</v>
      </c>
      <c r="Q483" s="4">
        <f t="shared" ref="Q483" si="498">+E483*0.51</f>
        <v>604.86</v>
      </c>
      <c r="S483" s="12">
        <f>'[2]01_2021 UPDATE'!V240</f>
        <v>0</v>
      </c>
      <c r="T483" s="4">
        <v>736.04</v>
      </c>
      <c r="V483" s="12">
        <f>'[2]01_2021 UPDATE'!AE240</f>
        <v>0</v>
      </c>
      <c r="W483" s="4">
        <v>1200</v>
      </c>
      <c r="Y483" s="12">
        <f>'[2]01_2021 UPDATE'!AK240</f>
        <v>0</v>
      </c>
      <c r="Z483" s="4">
        <v>1195</v>
      </c>
      <c r="AB483" s="12">
        <f>'[2]01_2021 UPDATE'!AN240</f>
        <v>0</v>
      </c>
      <c r="AC483" s="4">
        <f>E483*0.75</f>
        <v>889.5</v>
      </c>
      <c r="AE483" s="12">
        <f>'[2]01_2021 UPDATE'!AQ240</f>
        <v>0</v>
      </c>
      <c r="AF483" s="4">
        <f>+E483*0.75</f>
        <v>889.5</v>
      </c>
      <c r="AH483" s="12">
        <f>'[2]01_2021 UPDATE'!AT240</f>
        <v>0</v>
      </c>
      <c r="AI483" s="4">
        <f>+E483*0.75</f>
        <v>889.5</v>
      </c>
      <c r="AK483" s="12">
        <f>'[2]01_2021 UPDATE'!AW240</f>
        <v>0</v>
      </c>
      <c r="AL483" s="4">
        <v>231.59</v>
      </c>
      <c r="AM483" s="4">
        <v>214.21</v>
      </c>
      <c r="AN483" s="4">
        <v>110.28</v>
      </c>
      <c r="AO483" s="12"/>
      <c r="AP483" s="4">
        <f>E483*0.58</f>
        <v>687.88</v>
      </c>
      <c r="AR483" s="12">
        <f>'[2]01_2021 UPDATE'!AZ240</f>
        <v>0</v>
      </c>
      <c r="AS483" s="4">
        <f>MIN(J483,M483,P483,Q483,T483,W483,Z483,AC483,AF483,AI483,AL483,AM482, AP483)</f>
        <v>13.71</v>
      </c>
      <c r="AT483" s="4">
        <f>MAX(J483,M483,Q483,P483,T483,W483,Z483,AC483,AF483,AI483,AL483,AM482,AP483)</f>
        <v>1200</v>
      </c>
      <c r="AU483" s="12">
        <f>'[2]01_2021 UPDATE'!BC240</f>
        <v>0</v>
      </c>
    </row>
    <row r="484" spans="1:49" x14ac:dyDescent="0.25">
      <c r="A484" s="3"/>
      <c r="C484" t="s">
        <v>41</v>
      </c>
      <c r="D484" s="3">
        <v>72125</v>
      </c>
      <c r="E484" s="4">
        <v>136</v>
      </c>
      <c r="F484" s="44"/>
      <c r="H484" s="4">
        <f>E484*0.7</f>
        <v>95.199999999999989</v>
      </c>
      <c r="I484" s="12"/>
      <c r="K484" s="4">
        <v>52.55</v>
      </c>
      <c r="L484" s="12"/>
      <c r="N484" s="4">
        <v>57.52</v>
      </c>
      <c r="O484" s="12"/>
      <c r="R484" s="4">
        <v>53.93</v>
      </c>
      <c r="S484" s="12"/>
      <c r="U484" s="4">
        <v>61.01</v>
      </c>
      <c r="V484" s="12"/>
      <c r="X484" s="4">
        <v>59.24</v>
      </c>
      <c r="Y484" s="12"/>
      <c r="AA484" s="4">
        <v>61.01</v>
      </c>
      <c r="AB484" s="12"/>
      <c r="AD484" s="4">
        <v>61.82</v>
      </c>
      <c r="AE484" s="12"/>
      <c r="AG484" s="4">
        <v>61.82</v>
      </c>
      <c r="AH484" s="12"/>
      <c r="AJ484" s="4">
        <v>61.82</v>
      </c>
      <c r="AK484" s="12"/>
      <c r="AM484" s="4">
        <v>79.19</v>
      </c>
      <c r="AN484" s="4">
        <v>56.97</v>
      </c>
      <c r="AO484" s="12"/>
      <c r="AQ484" s="4">
        <v>76.03</v>
      </c>
      <c r="AR484" s="12"/>
      <c r="AU484" s="12"/>
      <c r="AV484" s="4">
        <f>'[2]01_2021 UPDATE'!BD240</f>
        <v>52.55</v>
      </c>
      <c r="AW484" s="4">
        <f>'[2]01_2021 UPDATE'!BE240</f>
        <v>99</v>
      </c>
    </row>
    <row r="485" spans="1:49" x14ac:dyDescent="0.25">
      <c r="A485" s="3" t="s">
        <v>39</v>
      </c>
      <c r="B485" s="1" t="s">
        <v>337</v>
      </c>
      <c r="C485" t="s">
        <v>49</v>
      </c>
      <c r="D485" s="3">
        <v>72126</v>
      </c>
      <c r="E485" s="4">
        <v>1208</v>
      </c>
      <c r="F485" s="44"/>
      <c r="G485" s="4">
        <f t="shared" ref="G485" si="499">E485*0.7</f>
        <v>845.59999999999991</v>
      </c>
      <c r="I485" s="12">
        <f>'[2]01_2021 UPDATE'!K241</f>
        <v>0</v>
      </c>
      <c r="J485" s="4">
        <f>E485*0.7</f>
        <v>845.59999999999991</v>
      </c>
      <c r="L485" s="12">
        <f>'[2]01_2021 UPDATE'!N241</f>
        <v>0</v>
      </c>
      <c r="M485" s="4">
        <f t="shared" ref="M485" si="500">E485*0.75</f>
        <v>906</v>
      </c>
      <c r="O485" s="12">
        <f>'[2]01_2021 UPDATE'!S241</f>
        <v>0</v>
      </c>
      <c r="P485" s="4">
        <f>E485*0.8</f>
        <v>966.40000000000009</v>
      </c>
      <c r="Q485" s="4">
        <f t="shared" ref="Q485:Q639" si="501">+E485*0.51</f>
        <v>616.08000000000004</v>
      </c>
      <c r="S485" s="12">
        <f>'[2]01_2021 UPDATE'!V241</f>
        <v>0</v>
      </c>
      <c r="T485" s="4">
        <v>370.06</v>
      </c>
      <c r="V485" s="12">
        <f>'[2]01_2021 UPDATE'!AE241</f>
        <v>0</v>
      </c>
      <c r="W485" s="4">
        <v>1200</v>
      </c>
      <c r="Y485" s="12">
        <f>'[2]01_2021 UPDATE'!AK241</f>
        <v>0</v>
      </c>
      <c r="Z485" s="4">
        <v>1195</v>
      </c>
      <c r="AB485" s="12">
        <f>'[2]01_2021 UPDATE'!AN241</f>
        <v>0</v>
      </c>
      <c r="AC485" s="4">
        <f>E485*0.75</f>
        <v>906</v>
      </c>
      <c r="AE485" s="12">
        <f>'[2]01_2021 UPDATE'!AQ241</f>
        <v>0</v>
      </c>
      <c r="AF485" s="4">
        <f>+E485*0.75</f>
        <v>906</v>
      </c>
      <c r="AH485" s="12">
        <f>'[2]01_2021 UPDATE'!AT241</f>
        <v>0</v>
      </c>
      <c r="AI485" s="4">
        <f>+E485*0.75</f>
        <v>906</v>
      </c>
      <c r="AK485" s="12">
        <f>'[2]01_2021 UPDATE'!AW241</f>
        <v>0</v>
      </c>
      <c r="AL485" s="4">
        <v>772.84</v>
      </c>
      <c r="AM485" s="4">
        <v>714.84</v>
      </c>
      <c r="AN485" s="4">
        <v>368.02</v>
      </c>
      <c r="AO485" s="12"/>
      <c r="AP485" s="4">
        <f>E485*0.58</f>
        <v>700.64</v>
      </c>
      <c r="AR485" s="12">
        <f>'[2]01_2021 UPDATE'!AZ241</f>
        <v>0</v>
      </c>
      <c r="AS485" s="4">
        <f>MIN(J485,M485,P485,Q485,T485,W485,Z485,AC485,AF485,AI485,AL485,AM484, AP485)</f>
        <v>79.19</v>
      </c>
      <c r="AT485" s="4">
        <f>MAX(J485,M485,Q485,P485,T485,W485,Z485,AC485,AF485,AI485,AL485,AM484,AP485)</f>
        <v>1200</v>
      </c>
      <c r="AU485" s="12">
        <f>'[2]01_2021 UPDATE'!BC241</f>
        <v>0</v>
      </c>
    </row>
    <row r="486" spans="1:49" x14ac:dyDescent="0.25">
      <c r="A486" s="3"/>
      <c r="C486" t="s">
        <v>41</v>
      </c>
      <c r="D486" s="3">
        <v>72126</v>
      </c>
      <c r="E486" s="4">
        <v>143</v>
      </c>
      <c r="F486" s="44"/>
      <c r="H486" s="4">
        <f>E486*0.7</f>
        <v>100.1</v>
      </c>
      <c r="I486" s="12"/>
      <c r="K486" s="4">
        <v>64.02</v>
      </c>
      <c r="L486" s="12"/>
      <c r="N486" s="4">
        <v>70.58</v>
      </c>
      <c r="O486" s="12"/>
      <c r="R486" s="4">
        <v>56.66</v>
      </c>
      <c r="S486" s="12"/>
      <c r="U486" s="4">
        <v>74.540000000000006</v>
      </c>
      <c r="V486" s="12"/>
      <c r="X486" s="4">
        <v>72.180000000000007</v>
      </c>
      <c r="Y486" s="12"/>
      <c r="AA486" s="4">
        <v>74.540000000000006</v>
      </c>
      <c r="AB486" s="12"/>
      <c r="AD486" s="4">
        <v>75.319999999999993</v>
      </c>
      <c r="AE486" s="12"/>
      <c r="AG486" s="4">
        <v>75.319999999999993</v>
      </c>
      <c r="AH486" s="12"/>
      <c r="AJ486" s="4">
        <v>75.319999999999993</v>
      </c>
      <c r="AK486" s="12"/>
      <c r="AM486" s="4">
        <v>82.04</v>
      </c>
      <c r="AN486" s="4">
        <v>59.02</v>
      </c>
      <c r="AO486" s="12"/>
      <c r="AQ486" s="4">
        <v>92.88</v>
      </c>
      <c r="AR486" s="12"/>
      <c r="AU486" s="12"/>
      <c r="AV486" s="4">
        <f>'[2]01_2021 UPDATE'!BD241</f>
        <v>56.66</v>
      </c>
      <c r="AW486" s="4">
        <f>'[2]01_2021 UPDATE'!BE241</f>
        <v>104.25</v>
      </c>
    </row>
    <row r="487" spans="1:49" x14ac:dyDescent="0.25">
      <c r="A487" s="3" t="s">
        <v>39</v>
      </c>
      <c r="B487" s="1" t="s">
        <v>338</v>
      </c>
      <c r="C487" t="s">
        <v>49</v>
      </c>
      <c r="D487" s="3">
        <v>72127</v>
      </c>
      <c r="E487" s="4">
        <v>1504</v>
      </c>
      <c r="F487" s="44"/>
      <c r="G487" s="4">
        <f t="shared" ref="G487" si="502">E487*0.7</f>
        <v>1052.8</v>
      </c>
      <c r="I487" s="12">
        <f>'[2]01_2021 UPDATE'!K242</f>
        <v>0</v>
      </c>
      <c r="J487" s="4">
        <f>E487*0.7</f>
        <v>1052.8</v>
      </c>
      <c r="L487" s="12">
        <f>'[2]01_2021 UPDATE'!N242</f>
        <v>0</v>
      </c>
      <c r="M487" s="4">
        <f t="shared" ref="M487" si="503">E487*0.75</f>
        <v>1128</v>
      </c>
      <c r="O487" s="12">
        <f>'[2]01_2021 UPDATE'!S242</f>
        <v>0</v>
      </c>
      <c r="P487" s="4">
        <f>E487*0.8</f>
        <v>1203.2</v>
      </c>
      <c r="Q487" s="4">
        <f t="shared" si="501"/>
        <v>767.04</v>
      </c>
      <c r="S487" s="12">
        <f>'[2]01_2021 UPDATE'!V242</f>
        <v>0</v>
      </c>
      <c r="T487" s="4">
        <v>220.56</v>
      </c>
      <c r="V487" s="12">
        <f>'[2]01_2021 UPDATE'!AE242</f>
        <v>0</v>
      </c>
      <c r="W487" s="4">
        <v>1200</v>
      </c>
      <c r="Y487" s="12">
        <f>'[2]01_2021 UPDATE'!AK242</f>
        <v>0</v>
      </c>
      <c r="Z487" s="4">
        <v>1195</v>
      </c>
      <c r="AB487" s="12">
        <f>'[2]01_2021 UPDATE'!AN242</f>
        <v>0</v>
      </c>
      <c r="AC487" s="4">
        <f>E487*0.75</f>
        <v>1128</v>
      </c>
      <c r="AE487" s="12">
        <f>'[2]01_2021 UPDATE'!AQ242</f>
        <v>0</v>
      </c>
      <c r="AF487" s="4">
        <f>+E487*0.75</f>
        <v>1128</v>
      </c>
      <c r="AH487" s="12">
        <f>'[2]01_2021 UPDATE'!AT242</f>
        <v>0</v>
      </c>
      <c r="AI487" s="4">
        <f>+E487*0.75</f>
        <v>1128</v>
      </c>
      <c r="AK487" s="12">
        <f>'[2]01_2021 UPDATE'!AW242</f>
        <v>0</v>
      </c>
      <c r="AL487" s="4">
        <v>388.56</v>
      </c>
      <c r="AM487" s="4">
        <v>359.4</v>
      </c>
      <c r="AN487" s="4">
        <v>185.03</v>
      </c>
      <c r="AO487" s="12"/>
      <c r="AP487" s="4">
        <f>E487*0.58</f>
        <v>872.31999999999994</v>
      </c>
      <c r="AR487" s="12">
        <f>'[2]01_2021 UPDATE'!AZ242</f>
        <v>0</v>
      </c>
      <c r="AS487" s="4">
        <f>MIN(J487,M487,P487,Q487,T487,W487,Z487,AC487,AF487,AI487,AL487,AM486, AP487)</f>
        <v>82.04</v>
      </c>
      <c r="AT487" s="4">
        <f>MAX(J487,M487,Q487,P487,T487,W487,Z487,AC487,AF487,AI487,AL487,AM486,AP487)</f>
        <v>1203.2</v>
      </c>
      <c r="AU487" s="12">
        <f>'[2]01_2021 UPDATE'!BC242</f>
        <v>0</v>
      </c>
    </row>
    <row r="488" spans="1:49" x14ac:dyDescent="0.25">
      <c r="A488" s="3"/>
      <c r="C488" t="s">
        <v>41</v>
      </c>
      <c r="D488" s="3">
        <v>72127</v>
      </c>
      <c r="E488" s="4">
        <v>149</v>
      </c>
      <c r="F488" s="44"/>
      <c r="H488" s="4">
        <f>E488*0.7</f>
        <v>104.3</v>
      </c>
      <c r="I488" s="12"/>
      <c r="K488" s="4">
        <v>66.62</v>
      </c>
      <c r="L488" s="12"/>
      <c r="N488" s="4">
        <v>73.37</v>
      </c>
      <c r="O488" s="12"/>
      <c r="R488" s="4">
        <v>59.33</v>
      </c>
      <c r="S488" s="12"/>
      <c r="U488" s="4">
        <v>77.510000000000005</v>
      </c>
      <c r="V488" s="12"/>
      <c r="X488" s="4">
        <v>75.11</v>
      </c>
      <c r="Y488" s="12"/>
      <c r="AA488" s="4">
        <v>77.510000000000005</v>
      </c>
      <c r="AB488" s="12"/>
      <c r="AD488" s="4">
        <v>78.38</v>
      </c>
      <c r="AE488" s="12"/>
      <c r="AG488" s="4">
        <v>78.38</v>
      </c>
      <c r="AH488" s="12"/>
      <c r="AJ488" s="4">
        <v>78.38</v>
      </c>
      <c r="AK488" s="12"/>
      <c r="AM488" s="4">
        <v>65.510000000000005</v>
      </c>
      <c r="AN488" s="4">
        <v>47.13</v>
      </c>
      <c r="AO488" s="12"/>
      <c r="AQ488" s="4">
        <v>96.59</v>
      </c>
      <c r="AR488" s="12"/>
      <c r="AU488" s="12"/>
      <c r="AV488" s="4">
        <f>'[2]01_2021 UPDATE'!BD242</f>
        <v>59.33</v>
      </c>
      <c r="AW488" s="4">
        <f>'[2]01_2021 UPDATE'!BE242</f>
        <v>108.75</v>
      </c>
    </row>
    <row r="489" spans="1:49" x14ac:dyDescent="0.25">
      <c r="A489" s="3" t="s">
        <v>39</v>
      </c>
      <c r="B489" s="1" t="s">
        <v>339</v>
      </c>
      <c r="C489" t="s">
        <v>49</v>
      </c>
      <c r="D489" s="3">
        <v>72128</v>
      </c>
      <c r="E489" s="4">
        <v>1151</v>
      </c>
      <c r="F489" s="44"/>
      <c r="G489" s="4">
        <f t="shared" ref="G489" si="504">E489*0.7</f>
        <v>805.69999999999993</v>
      </c>
      <c r="I489" s="12">
        <f>'[2]01_2021 UPDATE'!K243</f>
        <v>0</v>
      </c>
      <c r="J489" s="4">
        <f>E489*0.7</f>
        <v>805.69999999999993</v>
      </c>
      <c r="L489" s="12">
        <f>'[2]01_2021 UPDATE'!N243</f>
        <v>0</v>
      </c>
      <c r="M489" s="4">
        <f t="shared" ref="M489" si="505">E489*0.75</f>
        <v>863.25</v>
      </c>
      <c r="O489" s="12">
        <f>'[2]01_2021 UPDATE'!S243</f>
        <v>0</v>
      </c>
      <c r="P489" s="4">
        <f>E489*0.8</f>
        <v>920.80000000000007</v>
      </c>
      <c r="Q489" s="4">
        <f t="shared" si="501"/>
        <v>587.01</v>
      </c>
      <c r="S489" s="12">
        <f>'[2]01_2021 UPDATE'!V243</f>
        <v>0</v>
      </c>
      <c r="T489" s="4">
        <v>370.06</v>
      </c>
      <c r="V489" s="12">
        <f>'[2]01_2021 UPDATE'!AE243</f>
        <v>0</v>
      </c>
      <c r="W489" s="4">
        <v>1200</v>
      </c>
      <c r="Y489" s="12">
        <f>'[2]01_2021 UPDATE'!AK243</f>
        <v>0</v>
      </c>
      <c r="Z489" s="4">
        <v>1195</v>
      </c>
      <c r="AB489" s="12">
        <f>'[2]01_2021 UPDATE'!AN243</f>
        <v>0</v>
      </c>
      <c r="AC489" s="4">
        <f>E489*0.75</f>
        <v>863.25</v>
      </c>
      <c r="AE489" s="12">
        <f>'[2]01_2021 UPDATE'!AQ243</f>
        <v>0</v>
      </c>
      <c r="AF489" s="4">
        <f>+E489*0.75</f>
        <v>863.25</v>
      </c>
      <c r="AH489" s="12">
        <f>'[2]01_2021 UPDATE'!AT243</f>
        <v>0</v>
      </c>
      <c r="AI489" s="4">
        <f>+E489*0.75</f>
        <v>863.25</v>
      </c>
      <c r="AK489" s="12">
        <f>'[2]01_2021 UPDATE'!AW243</f>
        <v>0</v>
      </c>
      <c r="AL489" s="4">
        <v>231.59</v>
      </c>
      <c r="AM489" s="4">
        <v>214.21</v>
      </c>
      <c r="AN489" s="4">
        <v>110.28</v>
      </c>
      <c r="AO489" s="12"/>
      <c r="AP489" s="4">
        <f>E489*0.58</f>
        <v>667.57999999999993</v>
      </c>
      <c r="AR489" s="12">
        <f>'[2]01_2021 UPDATE'!AZ243</f>
        <v>0</v>
      </c>
      <c r="AS489" s="4">
        <f>MIN(J489,M489,P489,Q489,T489,W489,Z489,AC489,AF489,AI489,AL489,AM488, AP489)</f>
        <v>65.510000000000005</v>
      </c>
      <c r="AT489" s="4">
        <f>MAX(J489,M489,Q489,P489,T489,W489,Z489,AC489,AF489,AI489,AL489,AM488,AP489)</f>
        <v>1200</v>
      </c>
      <c r="AU489" s="12">
        <f>'[2]01_2021 UPDATE'!BC243</f>
        <v>0</v>
      </c>
    </row>
    <row r="490" spans="1:49" x14ac:dyDescent="0.25">
      <c r="A490" s="3"/>
      <c r="C490" t="s">
        <v>41</v>
      </c>
      <c r="D490" s="3">
        <v>72128</v>
      </c>
      <c r="E490" s="4">
        <v>136</v>
      </c>
      <c r="F490" s="44"/>
      <c r="H490" s="4">
        <f>E490*0.7</f>
        <v>95.199999999999989</v>
      </c>
      <c r="I490" s="12"/>
      <c r="K490" s="4">
        <v>52.55</v>
      </c>
      <c r="L490" s="12"/>
      <c r="N490" s="4">
        <v>57.52</v>
      </c>
      <c r="O490" s="12"/>
      <c r="R490" s="4">
        <v>53.93</v>
      </c>
      <c r="S490" s="12"/>
      <c r="U490" s="4">
        <v>61.01</v>
      </c>
      <c r="V490" s="12"/>
      <c r="X490" s="4">
        <v>59.24</v>
      </c>
      <c r="Y490" s="12"/>
      <c r="AA490" s="4">
        <v>61.01</v>
      </c>
      <c r="AB490" s="12"/>
      <c r="AD490" s="4">
        <v>61.82</v>
      </c>
      <c r="AE490" s="12"/>
      <c r="AG490" s="4">
        <v>61.82</v>
      </c>
      <c r="AH490" s="12"/>
      <c r="AJ490" s="4">
        <v>61.82</v>
      </c>
      <c r="AK490" s="12"/>
      <c r="AM490" s="4">
        <v>65.510000000000005</v>
      </c>
      <c r="AN490" s="4">
        <v>47.13</v>
      </c>
      <c r="AO490" s="12"/>
      <c r="AQ490" s="4">
        <v>76.03</v>
      </c>
      <c r="AR490" s="12"/>
      <c r="AU490" s="12"/>
      <c r="AV490" s="4">
        <f>'[2]01_2021 UPDATE'!BD243</f>
        <v>52.55</v>
      </c>
      <c r="AW490" s="4">
        <f>'[2]01_2021 UPDATE'!BE243</f>
        <v>99</v>
      </c>
    </row>
    <row r="491" spans="1:49" x14ac:dyDescent="0.25">
      <c r="A491" s="3" t="s">
        <v>39</v>
      </c>
      <c r="B491" s="1" t="s">
        <v>340</v>
      </c>
      <c r="C491" t="s">
        <v>49</v>
      </c>
      <c r="D491" s="3">
        <v>72129</v>
      </c>
      <c r="E491" s="4">
        <v>1429</v>
      </c>
      <c r="F491" s="44"/>
      <c r="G491" s="4">
        <f t="shared" ref="G491" si="506">E491*0.7</f>
        <v>1000.3</v>
      </c>
      <c r="I491" s="12">
        <f>'[2]01_2021 UPDATE'!K244</f>
        <v>0</v>
      </c>
      <c r="J491" s="4">
        <f>E491*0.7</f>
        <v>1000.3</v>
      </c>
      <c r="L491" s="12">
        <f>'[2]01_2021 UPDATE'!N244</f>
        <v>0</v>
      </c>
      <c r="M491" s="4">
        <f t="shared" ref="M491" si="507">E491*0.75</f>
        <v>1071.75</v>
      </c>
      <c r="O491" s="12">
        <f>'[2]01_2021 UPDATE'!S244</f>
        <v>0</v>
      </c>
      <c r="P491" s="4">
        <f>E491*0.8</f>
        <v>1143.2</v>
      </c>
      <c r="Q491" s="4">
        <f t="shared" si="501"/>
        <v>728.79</v>
      </c>
      <c r="S491" s="12">
        <f>'[2]01_2021 UPDATE'!V244</f>
        <v>0</v>
      </c>
      <c r="T491" s="4">
        <v>370.06</v>
      </c>
      <c r="V491" s="12">
        <f>'[2]01_2021 UPDATE'!AE244</f>
        <v>0</v>
      </c>
      <c r="W491" s="4">
        <v>1200</v>
      </c>
      <c r="Y491" s="12">
        <f>'[2]01_2021 UPDATE'!AK244</f>
        <v>0</v>
      </c>
      <c r="Z491" s="4">
        <v>1195</v>
      </c>
      <c r="AB491" s="12">
        <f>'[2]01_2021 UPDATE'!AN244</f>
        <v>0</v>
      </c>
      <c r="AC491" s="4">
        <f>E491*0.75</f>
        <v>1071.75</v>
      </c>
      <c r="AE491" s="12">
        <f>'[2]01_2021 UPDATE'!AQ244</f>
        <v>0</v>
      </c>
      <c r="AF491" s="4">
        <f>+E491*0.75</f>
        <v>1071.75</v>
      </c>
      <c r="AH491" s="12">
        <f>'[2]01_2021 UPDATE'!AT244</f>
        <v>0</v>
      </c>
      <c r="AI491" s="4">
        <f>+E491*0.75</f>
        <v>1071.75</v>
      </c>
      <c r="AK491" s="12">
        <f>'[2]01_2021 UPDATE'!AW244</f>
        <v>0</v>
      </c>
      <c r="AL491" s="4">
        <v>388.56</v>
      </c>
      <c r="AM491" s="4">
        <v>359.4</v>
      </c>
      <c r="AN491" s="4">
        <v>185.03</v>
      </c>
      <c r="AO491" s="12"/>
      <c r="AP491" s="4">
        <f>E491*0.58</f>
        <v>828.81999999999994</v>
      </c>
      <c r="AR491" s="12">
        <f>'[2]01_2021 UPDATE'!AZ244</f>
        <v>0</v>
      </c>
      <c r="AS491" s="4">
        <f>MIN(J491,M491,P491,Q491,T491,W491,Z491,AC491,AF491,AI491,AL491,AM492, AP491)</f>
        <v>79.19</v>
      </c>
      <c r="AT491" s="4">
        <f>MAX(J491,M491,Q491,P491,T491,W491,Z491,AC491,AF491,AI491,AL491,AM492,AP491)</f>
        <v>1200</v>
      </c>
      <c r="AU491" s="12">
        <f>'[2]01_2021 UPDATE'!BC244</f>
        <v>0</v>
      </c>
    </row>
    <row r="492" spans="1:49" x14ac:dyDescent="0.25">
      <c r="A492" s="3"/>
      <c r="C492" t="s">
        <v>41</v>
      </c>
      <c r="D492" s="3">
        <v>72129</v>
      </c>
      <c r="E492" s="4">
        <v>139</v>
      </c>
      <c r="F492" s="44"/>
      <c r="H492" s="4">
        <f>E492*0.7</f>
        <v>97.3</v>
      </c>
      <c r="I492" s="12"/>
      <c r="K492" s="4">
        <v>64.02</v>
      </c>
      <c r="L492" s="12"/>
      <c r="N492" s="4">
        <v>70.900000000000006</v>
      </c>
      <c r="O492" s="12"/>
      <c r="R492" s="4">
        <v>56.94</v>
      </c>
      <c r="S492" s="12"/>
      <c r="U492" s="4">
        <v>74.89</v>
      </c>
      <c r="V492" s="12"/>
      <c r="X492" s="4">
        <v>72.180000000000007</v>
      </c>
      <c r="Y492" s="12"/>
      <c r="AA492" s="4">
        <v>74.89</v>
      </c>
      <c r="AB492" s="12"/>
      <c r="AD492" s="4">
        <v>75.319999999999993</v>
      </c>
      <c r="AE492" s="12"/>
      <c r="AG492" s="4">
        <v>75.319999999999993</v>
      </c>
      <c r="AH492" s="12"/>
      <c r="AJ492" s="4">
        <v>75.319999999999993</v>
      </c>
      <c r="AK492" s="12"/>
      <c r="AM492" s="4">
        <v>79.19</v>
      </c>
      <c r="AN492" s="4">
        <v>56.97</v>
      </c>
      <c r="AO492" s="12"/>
      <c r="AQ492" s="4">
        <v>93.33</v>
      </c>
      <c r="AR492" s="12"/>
      <c r="AU492" s="12"/>
      <c r="AV492" s="4">
        <f>'[2]01_2021 UPDATE'!BD244</f>
        <v>56.94</v>
      </c>
      <c r="AW492" s="4">
        <f>'[2]01_2021 UPDATE'!BE244</f>
        <v>101.25</v>
      </c>
    </row>
    <row r="493" spans="1:49" x14ac:dyDescent="0.25">
      <c r="A493" s="3" t="s">
        <v>39</v>
      </c>
      <c r="B493" s="1" t="s">
        <v>341</v>
      </c>
      <c r="C493" t="s">
        <v>49</v>
      </c>
      <c r="D493" s="3">
        <v>72130</v>
      </c>
      <c r="E493" s="4">
        <v>1504</v>
      </c>
      <c r="F493" s="44"/>
      <c r="G493" s="4">
        <f t="shared" ref="G493" si="508">E493*0.7</f>
        <v>1052.8</v>
      </c>
      <c r="I493" s="12">
        <f>'[2]01_2021 UPDATE'!K245</f>
        <v>0</v>
      </c>
      <c r="J493" s="4">
        <f>E493*0.7</f>
        <v>1052.8</v>
      </c>
      <c r="L493" s="12">
        <f>'[2]01_2021 UPDATE'!N245</f>
        <v>0</v>
      </c>
      <c r="M493" s="4">
        <f t="shared" ref="M493" si="509">E493*0.75</f>
        <v>1128</v>
      </c>
      <c r="O493" s="12">
        <f>'[2]01_2021 UPDATE'!S245</f>
        <v>0</v>
      </c>
      <c r="P493" s="4">
        <f>E493*0.8</f>
        <v>1203.2</v>
      </c>
      <c r="Q493" s="4">
        <f t="shared" si="501"/>
        <v>767.04</v>
      </c>
      <c r="S493" s="12">
        <f>'[2]01_2021 UPDATE'!V245</f>
        <v>0</v>
      </c>
      <c r="T493" s="4">
        <v>220.56</v>
      </c>
      <c r="V493" s="12">
        <f>'[2]01_2021 UPDATE'!AE245</f>
        <v>0</v>
      </c>
      <c r="W493" s="4">
        <v>1200</v>
      </c>
      <c r="Y493" s="12">
        <f>'[2]01_2021 UPDATE'!AK245</f>
        <v>0</v>
      </c>
      <c r="Z493" s="4">
        <v>1195</v>
      </c>
      <c r="AB493" s="12">
        <f>'[2]01_2021 UPDATE'!AN245</f>
        <v>0</v>
      </c>
      <c r="AC493" s="4">
        <f>E493*0.75</f>
        <v>1128</v>
      </c>
      <c r="AE493" s="12">
        <f>'[2]01_2021 UPDATE'!AQ245</f>
        <v>0</v>
      </c>
      <c r="AF493" s="4">
        <f>+E493*0.75</f>
        <v>1128</v>
      </c>
      <c r="AH493" s="12">
        <f>'[2]01_2021 UPDATE'!AT245</f>
        <v>0</v>
      </c>
      <c r="AI493" s="4">
        <f>+E493*0.75</f>
        <v>1128</v>
      </c>
      <c r="AK493" s="12">
        <f>'[2]01_2021 UPDATE'!AW245</f>
        <v>0</v>
      </c>
      <c r="AL493" s="4">
        <v>388.56</v>
      </c>
      <c r="AM493" s="4">
        <v>359.4</v>
      </c>
      <c r="AN493" s="4">
        <v>185.03</v>
      </c>
      <c r="AO493" s="12"/>
      <c r="AP493" s="4">
        <f>E493*0.58</f>
        <v>872.31999999999994</v>
      </c>
      <c r="AR493" s="12">
        <f>'[2]01_2021 UPDATE'!AZ245</f>
        <v>0</v>
      </c>
      <c r="AS493" s="4">
        <f t="shared" ref="AS493:AS553" si="510">MIN(J493,M493,P493,Q493,T493,W493,Z493,AC493,AF493,AI493,AL493,AM493, AP493)</f>
        <v>220.56</v>
      </c>
      <c r="AT493" s="4">
        <f t="shared" si="450"/>
        <v>1203.2</v>
      </c>
      <c r="AU493" s="12">
        <f>'[2]01_2021 UPDATE'!BC245</f>
        <v>0</v>
      </c>
    </row>
    <row r="494" spans="1:49" x14ac:dyDescent="0.25">
      <c r="A494" s="3"/>
      <c r="C494" t="s">
        <v>41</v>
      </c>
      <c r="D494" s="3">
        <v>72130</v>
      </c>
      <c r="E494" s="4">
        <v>144</v>
      </c>
      <c r="F494" s="44"/>
      <c r="H494" s="4">
        <f>E494*0.7</f>
        <v>100.8</v>
      </c>
      <c r="I494" s="12"/>
      <c r="K494" s="4">
        <v>66.62</v>
      </c>
      <c r="L494" s="12"/>
      <c r="N494" s="4">
        <v>73.8</v>
      </c>
      <c r="O494" s="12"/>
      <c r="R494" s="4">
        <v>59.33</v>
      </c>
      <c r="S494" s="12"/>
      <c r="U494" s="4">
        <v>77.97</v>
      </c>
      <c r="V494" s="12"/>
      <c r="X494" s="4">
        <v>75.11</v>
      </c>
      <c r="Y494" s="12"/>
      <c r="AA494" s="4">
        <v>77.97</v>
      </c>
      <c r="AB494" s="12"/>
      <c r="AD494" s="4">
        <v>78.38</v>
      </c>
      <c r="AE494" s="12"/>
      <c r="AG494" s="4">
        <v>78.38</v>
      </c>
      <c r="AH494" s="12"/>
      <c r="AJ494" s="4">
        <v>78.38</v>
      </c>
      <c r="AK494" s="12"/>
      <c r="AM494" s="4">
        <v>82.53</v>
      </c>
      <c r="AN494" s="4">
        <v>59.38</v>
      </c>
      <c r="AO494" s="12"/>
      <c r="AQ494" s="4">
        <v>97.16</v>
      </c>
      <c r="AR494" s="12"/>
      <c r="AU494" s="12"/>
      <c r="AV494" s="4">
        <f>'[2]01_2021 UPDATE'!BD245</f>
        <v>59.33</v>
      </c>
      <c r="AW494" s="4">
        <f>'[2]01_2021 UPDATE'!BE245</f>
        <v>105</v>
      </c>
    </row>
    <row r="495" spans="1:49" x14ac:dyDescent="0.25">
      <c r="A495" s="3" t="s">
        <v>39</v>
      </c>
      <c r="B495" s="1" t="s">
        <v>342</v>
      </c>
      <c r="C495" t="s">
        <v>49</v>
      </c>
      <c r="D495" s="3">
        <v>72131</v>
      </c>
      <c r="E495" s="4">
        <v>1151</v>
      </c>
      <c r="F495" s="44"/>
      <c r="G495" s="4">
        <f t="shared" ref="G495" si="511">E495*0.7</f>
        <v>805.69999999999993</v>
      </c>
      <c r="I495" s="12">
        <f>'[2]01_2021 UPDATE'!K246</f>
        <v>0</v>
      </c>
      <c r="J495" s="4">
        <f>E495*0.7</f>
        <v>805.69999999999993</v>
      </c>
      <c r="L495" s="12">
        <f>'[2]01_2021 UPDATE'!N246</f>
        <v>0</v>
      </c>
      <c r="M495" s="4">
        <f t="shared" ref="M495:M497" si="512">E495*0.75</f>
        <v>863.25</v>
      </c>
      <c r="O495" s="12">
        <f>'[2]01_2021 UPDATE'!S246</f>
        <v>0</v>
      </c>
      <c r="P495" s="4">
        <f>E495*0.8</f>
        <v>920.80000000000007</v>
      </c>
      <c r="Q495" s="4">
        <f t="shared" si="501"/>
        <v>587.01</v>
      </c>
      <c r="S495" s="12">
        <f>'[2]01_2021 UPDATE'!V246</f>
        <v>0</v>
      </c>
      <c r="T495" s="4">
        <v>736.04</v>
      </c>
      <c r="V495" s="12">
        <f>'[2]01_2021 UPDATE'!AE246</f>
        <v>0</v>
      </c>
      <c r="W495" s="4">
        <v>1200</v>
      </c>
      <c r="Y495" s="12">
        <f>'[2]01_2021 UPDATE'!AK246</f>
        <v>0</v>
      </c>
      <c r="Z495" s="4">
        <v>1195</v>
      </c>
      <c r="AB495" s="12">
        <f>'[2]01_2021 UPDATE'!AN246</f>
        <v>0</v>
      </c>
      <c r="AC495" s="4">
        <f>E495*0.75</f>
        <v>863.25</v>
      </c>
      <c r="AE495" s="12">
        <f>'[2]01_2021 UPDATE'!AQ246</f>
        <v>0</v>
      </c>
      <c r="AF495" s="4">
        <f>+E495*0.75</f>
        <v>863.25</v>
      </c>
      <c r="AH495" s="12">
        <f>'[2]01_2021 UPDATE'!AT246</f>
        <v>0</v>
      </c>
      <c r="AI495" s="4">
        <f>+E495*0.75</f>
        <v>863.25</v>
      </c>
      <c r="AK495" s="12">
        <f>'[2]01_2021 UPDATE'!AW246</f>
        <v>0</v>
      </c>
      <c r="AL495" s="4">
        <v>231.59</v>
      </c>
      <c r="AM495" s="4">
        <v>214.21</v>
      </c>
      <c r="AN495" s="4">
        <v>110.28</v>
      </c>
      <c r="AO495" s="12"/>
      <c r="AP495" s="4">
        <f>E495*0.58</f>
        <v>667.57999999999993</v>
      </c>
      <c r="AR495" s="12">
        <f>'[2]01_2021 UPDATE'!AZ246</f>
        <v>0</v>
      </c>
      <c r="AS495" s="4">
        <f t="shared" si="510"/>
        <v>214.21</v>
      </c>
      <c r="AT495" s="4">
        <f t="shared" si="450"/>
        <v>1200</v>
      </c>
      <c r="AU495" s="12">
        <f>'[2]01_2021 UPDATE'!BC246</f>
        <v>0</v>
      </c>
    </row>
    <row r="496" spans="1:49" x14ac:dyDescent="0.25">
      <c r="A496" s="3"/>
      <c r="C496" t="s">
        <v>41</v>
      </c>
      <c r="D496" s="3">
        <v>72131</v>
      </c>
      <c r="E496" s="4">
        <v>136</v>
      </c>
      <c r="F496" s="44"/>
      <c r="H496" s="4">
        <f>E496*0.7</f>
        <v>95.199999999999989</v>
      </c>
      <c r="I496" s="12"/>
      <c r="K496" s="4">
        <v>52.55</v>
      </c>
      <c r="L496" s="12"/>
      <c r="N496" s="4">
        <v>57.52</v>
      </c>
      <c r="O496" s="12"/>
      <c r="R496" s="4">
        <v>53.93</v>
      </c>
      <c r="S496" s="12"/>
      <c r="U496" s="4">
        <v>61.01</v>
      </c>
      <c r="V496" s="12"/>
      <c r="X496" s="4">
        <v>59.24</v>
      </c>
      <c r="Y496" s="12"/>
      <c r="AA496" s="4">
        <v>61.01</v>
      </c>
      <c r="AB496" s="12"/>
      <c r="AD496" s="4">
        <v>61.82</v>
      </c>
      <c r="AE496" s="12"/>
      <c r="AG496" s="4">
        <v>61.82</v>
      </c>
      <c r="AH496" s="12"/>
      <c r="AJ496" s="4">
        <v>61.82</v>
      </c>
      <c r="AK496" s="12"/>
      <c r="AM496" s="4">
        <v>65.510000000000005</v>
      </c>
      <c r="AN496" s="4">
        <v>47.13</v>
      </c>
      <c r="AO496" s="12"/>
      <c r="AQ496" s="4">
        <v>76.03</v>
      </c>
      <c r="AR496" s="12"/>
      <c r="AU496" s="12"/>
      <c r="AV496" s="4">
        <f>'[2]01_2021 UPDATE'!BD246</f>
        <v>52.55</v>
      </c>
      <c r="AW496" s="4">
        <f>'[2]01_2021 UPDATE'!BE246</f>
        <v>99</v>
      </c>
    </row>
    <row r="497" spans="1:49" x14ac:dyDescent="0.25">
      <c r="A497" s="3" t="s">
        <v>39</v>
      </c>
      <c r="B497" s="1" t="s">
        <v>343</v>
      </c>
      <c r="C497" t="s">
        <v>49</v>
      </c>
      <c r="D497" s="3">
        <v>72132</v>
      </c>
      <c r="E497" s="4">
        <v>1423</v>
      </c>
      <c r="F497" s="44"/>
      <c r="G497" s="4">
        <f t="shared" ref="G497" si="513">E497*0.7</f>
        <v>996.09999999999991</v>
      </c>
      <c r="I497" s="12">
        <f>'[2]01_2021 UPDATE'!K247</f>
        <v>0</v>
      </c>
      <c r="J497" s="4">
        <f>E497*0.7</f>
        <v>996.09999999999991</v>
      </c>
      <c r="L497" s="12">
        <f>'[2]01_2021 UPDATE'!N247</f>
        <v>0</v>
      </c>
      <c r="M497" s="4">
        <f t="shared" si="512"/>
        <v>1067.25</v>
      </c>
      <c r="O497" s="12">
        <f>'[2]01_2021 UPDATE'!S247</f>
        <v>0</v>
      </c>
      <c r="P497" s="4">
        <f>E497*0.8</f>
        <v>1138.4000000000001</v>
      </c>
      <c r="Q497" s="4">
        <f t="shared" si="501"/>
        <v>725.73</v>
      </c>
      <c r="S497" s="12">
        <f>'[2]01_2021 UPDATE'!V247</f>
        <v>0</v>
      </c>
      <c r="T497" s="4">
        <v>503.4</v>
      </c>
      <c r="V497" s="12">
        <f>'[2]01_2021 UPDATE'!AE247</f>
        <v>0</v>
      </c>
      <c r="W497" s="4">
        <v>1200</v>
      </c>
      <c r="Y497" s="12">
        <f>'[2]01_2021 UPDATE'!AK247</f>
        <v>0</v>
      </c>
      <c r="Z497" s="4">
        <v>1195</v>
      </c>
      <c r="AB497" s="12">
        <f>'[2]01_2021 UPDATE'!AN247</f>
        <v>0</v>
      </c>
      <c r="AC497" s="4">
        <f>E497*0.75</f>
        <v>1067.25</v>
      </c>
      <c r="AE497" s="12">
        <f>'[2]01_2021 UPDATE'!AQ247</f>
        <v>0</v>
      </c>
      <c r="AF497" s="4">
        <f>+E497*0.75</f>
        <v>1067.25</v>
      </c>
      <c r="AH497" s="12">
        <f>'[2]01_2021 UPDATE'!AT247</f>
        <v>0</v>
      </c>
      <c r="AI497" s="4">
        <f>+E497*0.75</f>
        <v>1067.25</v>
      </c>
      <c r="AK497" s="12">
        <f>'[2]01_2021 UPDATE'!AW247</f>
        <v>0</v>
      </c>
      <c r="AL497" s="4">
        <v>772.84</v>
      </c>
      <c r="AM497" s="4">
        <v>714.84</v>
      </c>
      <c r="AN497" s="4">
        <v>368.02</v>
      </c>
      <c r="AO497" s="12"/>
      <c r="AP497" s="4">
        <f>E497*0.58</f>
        <v>825.33999999999992</v>
      </c>
      <c r="AR497" s="12">
        <f>'[2]01_2021 UPDATE'!AZ247</f>
        <v>0</v>
      </c>
      <c r="AS497" s="4">
        <f t="shared" si="510"/>
        <v>503.4</v>
      </c>
      <c r="AT497" s="4">
        <f t="shared" si="450"/>
        <v>1200</v>
      </c>
      <c r="AU497" s="12">
        <f>'[2]01_2021 UPDATE'!BC247</f>
        <v>0</v>
      </c>
    </row>
    <row r="498" spans="1:49" x14ac:dyDescent="0.25">
      <c r="A498" s="3"/>
      <c r="C498" t="s">
        <v>41</v>
      </c>
      <c r="D498" s="3">
        <v>72132</v>
      </c>
      <c r="E498" s="4">
        <v>139</v>
      </c>
      <c r="F498" s="44"/>
      <c r="H498" s="4">
        <f>E498*0.7</f>
        <v>97.3</v>
      </c>
      <c r="I498" s="12"/>
      <c r="K498" s="4">
        <v>64.02</v>
      </c>
      <c r="L498" s="12"/>
      <c r="N498" s="4">
        <v>70.58</v>
      </c>
      <c r="O498" s="12"/>
      <c r="R498" s="4">
        <v>56.66</v>
      </c>
      <c r="S498" s="12"/>
      <c r="U498" s="4">
        <v>74.540000000000006</v>
      </c>
      <c r="V498" s="12"/>
      <c r="X498" s="4">
        <v>72.180000000000007</v>
      </c>
      <c r="Y498" s="12"/>
      <c r="AA498" s="4">
        <v>74.540000000000006</v>
      </c>
      <c r="AB498" s="12"/>
      <c r="AD498" s="4">
        <v>75.319999999999993</v>
      </c>
      <c r="AE498" s="12"/>
      <c r="AG498" s="4">
        <v>75.319999999999993</v>
      </c>
      <c r="AH498" s="12"/>
      <c r="AJ498" s="4">
        <v>75.319999999999993</v>
      </c>
      <c r="AK498" s="12"/>
      <c r="AM498" s="4">
        <v>77.19</v>
      </c>
      <c r="AN498" s="4">
        <v>56.97</v>
      </c>
      <c r="AO498" s="12"/>
      <c r="AQ498" s="4">
        <v>92.88</v>
      </c>
      <c r="AR498" s="12"/>
      <c r="AU498" s="12"/>
      <c r="AV498" s="4">
        <f>'[2]01_2021 UPDATE'!BD247</f>
        <v>56.66</v>
      </c>
      <c r="AW498" s="4">
        <f>'[2]01_2021 UPDATE'!BE247</f>
        <v>101.25</v>
      </c>
    </row>
    <row r="499" spans="1:49" x14ac:dyDescent="0.25">
      <c r="A499" s="3" t="s">
        <v>39</v>
      </c>
      <c r="B499" s="1" t="s">
        <v>344</v>
      </c>
      <c r="C499" t="s">
        <v>49</v>
      </c>
      <c r="D499" s="3">
        <v>72141</v>
      </c>
      <c r="E499" s="4">
        <v>1972</v>
      </c>
      <c r="F499" s="44"/>
      <c r="G499" s="4">
        <f t="shared" ref="G499" si="514">E499*0.7</f>
        <v>1380.3999999999999</v>
      </c>
      <c r="I499" s="12">
        <f>'[2]01_2021 UPDATE'!K248</f>
        <v>0</v>
      </c>
      <c r="J499" s="4">
        <v>800</v>
      </c>
      <c r="L499" s="12">
        <f>'[2]01_2021 UPDATE'!N248</f>
        <v>0</v>
      </c>
      <c r="M499" s="4">
        <v>800</v>
      </c>
      <c r="O499" s="12">
        <f>'[2]01_2021 UPDATE'!S248</f>
        <v>0</v>
      </c>
      <c r="P499" s="4">
        <f>E499*0.8</f>
        <v>1577.6000000000001</v>
      </c>
      <c r="Q499" s="4">
        <f t="shared" si="501"/>
        <v>1005.72</v>
      </c>
      <c r="S499" s="12">
        <f>'[2]01_2021 UPDATE'!V248</f>
        <v>0</v>
      </c>
      <c r="T499" s="4">
        <v>736.04</v>
      </c>
      <c r="V499" s="12">
        <f>'[2]01_2021 UPDATE'!AE248</f>
        <v>0</v>
      </c>
      <c r="W499" s="4">
        <v>1650</v>
      </c>
      <c r="Y499" s="12">
        <f>'[2]01_2021 UPDATE'!AK248</f>
        <v>0</v>
      </c>
      <c r="Z499" s="4">
        <v>950</v>
      </c>
      <c r="AB499" s="12">
        <f>'[2]01_2021 UPDATE'!AN248</f>
        <v>0</v>
      </c>
      <c r="AC499" s="4">
        <v>800</v>
      </c>
      <c r="AE499" s="12">
        <f>'[2]01_2021 UPDATE'!AQ248</f>
        <v>0</v>
      </c>
      <c r="AF499" s="4">
        <f>+E499*0.75</f>
        <v>1479</v>
      </c>
      <c r="AH499" s="12">
        <f>'[2]01_2021 UPDATE'!AT248</f>
        <v>0</v>
      </c>
      <c r="AI499" s="4">
        <f>+E499*0.75</f>
        <v>1479</v>
      </c>
      <c r="AK499" s="12">
        <f>'[2]01_2021 UPDATE'!AW248</f>
        <v>0</v>
      </c>
      <c r="AL499" s="4">
        <v>528.57000000000005</v>
      </c>
      <c r="AM499" s="4">
        <v>488.9</v>
      </c>
      <c r="AN499" s="4">
        <v>251.7</v>
      </c>
      <c r="AO499" s="12"/>
      <c r="AP499" s="4">
        <f>E499*0.58</f>
        <v>1143.76</v>
      </c>
      <c r="AR499" s="12">
        <f>'[2]01_2021 UPDATE'!AZ248</f>
        <v>0</v>
      </c>
      <c r="AS499" s="4">
        <f t="shared" si="510"/>
        <v>488.9</v>
      </c>
      <c r="AT499" s="4">
        <f t="shared" si="450"/>
        <v>1650</v>
      </c>
      <c r="AU499" s="12">
        <f>'[2]01_2021 UPDATE'!BC248</f>
        <v>0</v>
      </c>
    </row>
    <row r="500" spans="1:49" x14ac:dyDescent="0.25">
      <c r="A500" s="3"/>
      <c r="C500" t="s">
        <v>41</v>
      </c>
      <c r="D500" s="3">
        <v>72141</v>
      </c>
      <c r="E500" s="4">
        <v>206</v>
      </c>
      <c r="F500" s="44"/>
      <c r="H500" s="4">
        <f>E500*0.7</f>
        <v>144.19999999999999</v>
      </c>
      <c r="I500" s="12"/>
      <c r="K500" s="4">
        <v>95</v>
      </c>
      <c r="L500" s="12"/>
      <c r="N500" s="4">
        <v>86.12</v>
      </c>
      <c r="O500" s="12"/>
      <c r="R500" s="4">
        <v>74.62</v>
      </c>
      <c r="S500" s="12"/>
      <c r="U500" s="4">
        <v>90.6</v>
      </c>
      <c r="V500" s="12"/>
      <c r="X500" s="4">
        <v>88.01</v>
      </c>
      <c r="Y500" s="12"/>
      <c r="AA500" s="4">
        <v>90.6</v>
      </c>
      <c r="AB500" s="12"/>
      <c r="AD500" s="4">
        <v>91.84</v>
      </c>
      <c r="AE500" s="12"/>
      <c r="AG500" s="4">
        <v>91.84</v>
      </c>
      <c r="AH500" s="12"/>
      <c r="AJ500" s="4">
        <v>91.84</v>
      </c>
      <c r="AK500" s="12"/>
      <c r="AM500" s="4">
        <v>96.24</v>
      </c>
      <c r="AN500" s="4">
        <v>69.239999999999995</v>
      </c>
      <c r="AO500" s="12"/>
      <c r="AQ500" s="4">
        <v>112.91</v>
      </c>
      <c r="AR500" s="12"/>
      <c r="AU500" s="12"/>
      <c r="AV500" s="4">
        <f>'[2]01_2021 UPDATE'!BD248</f>
        <v>74.62</v>
      </c>
      <c r="AW500" s="4">
        <f>'[2]01_2021 UPDATE'!BE248</f>
        <v>150</v>
      </c>
    </row>
    <row r="501" spans="1:49" x14ac:dyDescent="0.25">
      <c r="A501" s="3" t="s">
        <v>39</v>
      </c>
      <c r="B501" s="1" t="s">
        <v>345</v>
      </c>
      <c r="C501" t="s">
        <v>49</v>
      </c>
      <c r="D501" s="3">
        <v>72142</v>
      </c>
      <c r="E501" s="4">
        <v>2482</v>
      </c>
      <c r="F501" s="44"/>
      <c r="G501" s="4">
        <f t="shared" ref="G501" si="515">E501*0.7</f>
        <v>1737.3999999999999</v>
      </c>
      <c r="I501" s="12">
        <f>'[2]01_2021 UPDATE'!K249</f>
        <v>0</v>
      </c>
      <c r="J501" s="4">
        <v>800</v>
      </c>
      <c r="L501" s="12">
        <f>'[2]01_2021 UPDATE'!N249</f>
        <v>0</v>
      </c>
      <c r="M501" s="4">
        <v>800</v>
      </c>
      <c r="O501" s="12">
        <f>'[2]01_2021 UPDATE'!S249</f>
        <v>0</v>
      </c>
      <c r="P501" s="4">
        <f>E501*0.8</f>
        <v>1985.6000000000001</v>
      </c>
      <c r="Q501" s="4">
        <f t="shared" si="501"/>
        <v>1265.82</v>
      </c>
      <c r="S501" s="12">
        <f>'[2]01_2021 UPDATE'!V249</f>
        <v>0</v>
      </c>
      <c r="T501" s="4">
        <v>503.4</v>
      </c>
      <c r="V501" s="12">
        <f>'[2]01_2021 UPDATE'!AE249</f>
        <v>0</v>
      </c>
      <c r="W501" s="4">
        <v>1650</v>
      </c>
      <c r="Y501" s="12">
        <f>'[2]01_2021 UPDATE'!AK249</f>
        <v>0</v>
      </c>
      <c r="Z501" s="4">
        <v>950</v>
      </c>
      <c r="AB501" s="12">
        <f>'[2]01_2021 UPDATE'!AN249</f>
        <v>0</v>
      </c>
      <c r="AC501" s="4">
        <v>800</v>
      </c>
      <c r="AE501" s="12">
        <f>'[2]01_2021 UPDATE'!AQ249</f>
        <v>0</v>
      </c>
      <c r="AF501" s="4">
        <f>+E501*0.75</f>
        <v>1861.5</v>
      </c>
      <c r="AH501" s="12">
        <f>'[2]01_2021 UPDATE'!AT249</f>
        <v>0</v>
      </c>
      <c r="AI501" s="4">
        <f>+E501*0.75</f>
        <v>1861.5</v>
      </c>
      <c r="AK501" s="12">
        <f>'[2]01_2021 UPDATE'!AW249</f>
        <v>0</v>
      </c>
      <c r="AL501" s="4">
        <v>772.84</v>
      </c>
      <c r="AM501" s="4">
        <v>714.84</v>
      </c>
      <c r="AN501" s="4">
        <v>368.02</v>
      </c>
      <c r="AO501" s="12"/>
      <c r="AP501" s="4">
        <f>E501*0.58</f>
        <v>1439.56</v>
      </c>
      <c r="AR501" s="12">
        <f>'[2]01_2021 UPDATE'!AZ249</f>
        <v>0</v>
      </c>
      <c r="AS501" s="4">
        <f t="shared" si="510"/>
        <v>503.4</v>
      </c>
      <c r="AT501" s="4">
        <f t="shared" si="450"/>
        <v>1985.6000000000001</v>
      </c>
      <c r="AU501" s="12">
        <f>'[2]01_2021 UPDATE'!BC249</f>
        <v>0</v>
      </c>
    </row>
    <row r="502" spans="1:49" x14ac:dyDescent="0.25">
      <c r="A502" s="3"/>
      <c r="C502" t="s">
        <v>41</v>
      </c>
      <c r="D502" s="3">
        <v>72142</v>
      </c>
      <c r="E502" s="4">
        <v>247</v>
      </c>
      <c r="F502" s="44"/>
      <c r="H502" s="4">
        <f>E502*0.7</f>
        <v>172.89999999999998</v>
      </c>
      <c r="I502" s="12"/>
      <c r="K502" s="4">
        <v>95</v>
      </c>
      <c r="L502" s="12"/>
      <c r="N502" s="4">
        <v>104.14</v>
      </c>
      <c r="O502" s="12"/>
      <c r="R502" s="4">
        <v>89.85</v>
      </c>
      <c r="S502" s="12"/>
      <c r="U502" s="4">
        <v>109.77</v>
      </c>
      <c r="V502" s="12"/>
      <c r="X502" s="4">
        <v>105.98</v>
      </c>
      <c r="Y502" s="12"/>
      <c r="AA502" s="4">
        <v>109.77</v>
      </c>
      <c r="AB502" s="12"/>
      <c r="AD502" s="4">
        <v>110.59</v>
      </c>
      <c r="AE502" s="12"/>
      <c r="AG502" s="4">
        <v>110.59</v>
      </c>
      <c r="AH502" s="12"/>
      <c r="AJ502" s="4">
        <v>110.59</v>
      </c>
      <c r="AK502" s="12"/>
      <c r="AM502" s="4">
        <v>116.86</v>
      </c>
      <c r="AN502" s="4">
        <v>84.07</v>
      </c>
      <c r="AO502" s="12"/>
      <c r="AQ502" s="4">
        <v>136.79</v>
      </c>
      <c r="AR502" s="12"/>
      <c r="AU502" s="12"/>
      <c r="AV502" s="4">
        <f>'[2]01_2021 UPDATE'!BD249</f>
        <v>89.85</v>
      </c>
      <c r="AW502" s="4">
        <f>'[2]01_2021 UPDATE'!BE249</f>
        <v>180</v>
      </c>
    </row>
    <row r="503" spans="1:49" x14ac:dyDescent="0.25">
      <c r="A503" s="3" t="s">
        <v>39</v>
      </c>
      <c r="B503" s="1" t="s">
        <v>346</v>
      </c>
      <c r="C503" t="s">
        <v>49</v>
      </c>
      <c r="D503" s="3">
        <v>72146</v>
      </c>
      <c r="E503" s="4">
        <v>1978</v>
      </c>
      <c r="F503" s="44"/>
      <c r="G503" s="4">
        <f t="shared" ref="G503" si="516">E503*0.7</f>
        <v>1384.6</v>
      </c>
      <c r="I503" s="12">
        <f>'[2]01_2021 UPDATE'!K250</f>
        <v>0</v>
      </c>
      <c r="J503" s="4">
        <v>800</v>
      </c>
      <c r="L503" s="12">
        <f>'[2]01_2021 UPDATE'!N250</f>
        <v>0</v>
      </c>
      <c r="M503" s="4">
        <v>800</v>
      </c>
      <c r="O503" s="12">
        <f>'[2]01_2021 UPDATE'!S250</f>
        <v>0</v>
      </c>
      <c r="P503" s="4">
        <f>E503*0.8</f>
        <v>1582.4</v>
      </c>
      <c r="Q503" s="4">
        <f t="shared" si="501"/>
        <v>1008.78</v>
      </c>
      <c r="S503" s="12">
        <f>'[2]01_2021 UPDATE'!V250</f>
        <v>0</v>
      </c>
      <c r="T503" s="4">
        <v>736.04</v>
      </c>
      <c r="V503" s="12">
        <f>'[2]01_2021 UPDATE'!AE250</f>
        <v>0</v>
      </c>
      <c r="W503" s="4">
        <v>1650</v>
      </c>
      <c r="Y503" s="12">
        <f>'[2]01_2021 UPDATE'!AK250</f>
        <v>0</v>
      </c>
      <c r="Z503" s="4">
        <v>950</v>
      </c>
      <c r="AB503" s="12">
        <f>'[2]01_2021 UPDATE'!AN250</f>
        <v>0</v>
      </c>
      <c r="AC503" s="4">
        <v>800</v>
      </c>
      <c r="AE503" s="12">
        <f>'[2]01_2021 UPDATE'!AQ250</f>
        <v>0</v>
      </c>
      <c r="AF503" s="4">
        <f>+E503*0.75</f>
        <v>1483.5</v>
      </c>
      <c r="AH503" s="12">
        <f>'[2]01_2021 UPDATE'!AT250</f>
        <v>0</v>
      </c>
      <c r="AI503" s="4">
        <f>+E503*0.75</f>
        <v>1483.5</v>
      </c>
      <c r="AK503" s="12">
        <f>'[2]01_2021 UPDATE'!AW250</f>
        <v>0</v>
      </c>
      <c r="AL503" s="4">
        <v>528.57000000000005</v>
      </c>
      <c r="AM503" s="4">
        <v>488.9</v>
      </c>
      <c r="AN503" s="4">
        <v>251.7</v>
      </c>
      <c r="AO503" s="12"/>
      <c r="AP503" s="4">
        <f>E503*0.58</f>
        <v>1147.24</v>
      </c>
      <c r="AR503" s="12">
        <f>'[2]01_2021 UPDATE'!AZ250</f>
        <v>0</v>
      </c>
      <c r="AS503" s="4">
        <f t="shared" si="510"/>
        <v>488.9</v>
      </c>
      <c r="AT503" s="4">
        <f t="shared" si="450"/>
        <v>1650</v>
      </c>
      <c r="AU503" s="12">
        <f>'[2]01_2021 UPDATE'!BC250</f>
        <v>0</v>
      </c>
    </row>
    <row r="504" spans="1:49" x14ac:dyDescent="0.25">
      <c r="A504" s="3"/>
      <c r="C504" t="s">
        <v>41</v>
      </c>
      <c r="D504" s="3">
        <v>72146</v>
      </c>
      <c r="E504" s="4">
        <v>206</v>
      </c>
      <c r="F504" s="44"/>
      <c r="H504" s="4">
        <f>E504*0.7</f>
        <v>144.19999999999999</v>
      </c>
      <c r="I504" s="12"/>
      <c r="K504" s="4">
        <v>95</v>
      </c>
      <c r="L504" s="12"/>
      <c r="N504" s="4">
        <v>86.12</v>
      </c>
      <c r="O504" s="12"/>
      <c r="R504" s="4">
        <v>74.62</v>
      </c>
      <c r="S504" s="12"/>
      <c r="U504" s="4">
        <v>90.6</v>
      </c>
      <c r="V504" s="12"/>
      <c r="X504" s="4">
        <v>88.01</v>
      </c>
      <c r="Y504" s="12"/>
      <c r="AA504" s="4">
        <v>90.6</v>
      </c>
      <c r="AB504" s="12"/>
      <c r="AD504" s="4">
        <v>91.84</v>
      </c>
      <c r="AE504" s="12"/>
      <c r="AG504" s="4">
        <v>91.84</v>
      </c>
      <c r="AH504" s="12"/>
      <c r="AJ504" s="4">
        <v>91.84</v>
      </c>
      <c r="AK504" s="12"/>
      <c r="AM504" s="4">
        <v>96.24</v>
      </c>
      <c r="AN504" s="4">
        <v>69.239999999999995</v>
      </c>
      <c r="AO504" s="12"/>
      <c r="AQ504" s="4">
        <v>112.91</v>
      </c>
      <c r="AR504" s="12"/>
      <c r="AU504" s="12"/>
      <c r="AV504" s="4">
        <f>'[2]01_2021 UPDATE'!BD250</f>
        <v>74.62</v>
      </c>
      <c r="AW504" s="4">
        <f>'[2]01_2021 UPDATE'!BE250</f>
        <v>150</v>
      </c>
    </row>
    <row r="505" spans="1:49" x14ac:dyDescent="0.25">
      <c r="A505" s="3" t="s">
        <v>39</v>
      </c>
      <c r="B505" s="1" t="s">
        <v>347</v>
      </c>
      <c r="C505" t="s">
        <v>49</v>
      </c>
      <c r="D505" s="3">
        <v>72147</v>
      </c>
      <c r="E505" s="4">
        <v>2138</v>
      </c>
      <c r="F505" s="44"/>
      <c r="G505" s="4">
        <f t="shared" ref="G505" si="517">E505*0.7</f>
        <v>1496.6</v>
      </c>
      <c r="I505" s="12">
        <f>'[2]01_2021 UPDATE'!K251</f>
        <v>0</v>
      </c>
      <c r="J505" s="4">
        <v>800</v>
      </c>
      <c r="L505" s="12">
        <f>'[2]01_2021 UPDATE'!N251</f>
        <v>0</v>
      </c>
      <c r="M505" s="4">
        <v>800</v>
      </c>
      <c r="O505" s="12">
        <f>'[2]01_2021 UPDATE'!S251</f>
        <v>0</v>
      </c>
      <c r="P505" s="4">
        <f>E505*0.8</f>
        <v>1710.4</v>
      </c>
      <c r="Q505" s="4">
        <f t="shared" si="501"/>
        <v>1090.3800000000001</v>
      </c>
      <c r="S505" s="12">
        <f>'[2]01_2021 UPDATE'!V251</f>
        <v>0</v>
      </c>
      <c r="T505" s="4">
        <v>503.4</v>
      </c>
      <c r="V505" s="12">
        <f>'[2]01_2021 UPDATE'!AE251</f>
        <v>0</v>
      </c>
      <c r="W505" s="4">
        <v>1650</v>
      </c>
      <c r="Y505" s="12">
        <f>'[2]01_2021 UPDATE'!AK251</f>
        <v>0</v>
      </c>
      <c r="Z505" s="4">
        <v>950</v>
      </c>
      <c r="AB505" s="12">
        <f>'[2]01_2021 UPDATE'!AN251</f>
        <v>0</v>
      </c>
      <c r="AC505" s="4">
        <v>800</v>
      </c>
      <c r="AE505" s="12">
        <f>'[2]01_2021 UPDATE'!AQ251</f>
        <v>0</v>
      </c>
      <c r="AF505" s="4">
        <f>+E505*0.75</f>
        <v>1603.5</v>
      </c>
      <c r="AH505" s="12">
        <f>'[2]01_2021 UPDATE'!AT251</f>
        <v>0</v>
      </c>
      <c r="AI505" s="4">
        <f>+E505*0.75</f>
        <v>1603.5</v>
      </c>
      <c r="AK505" s="12">
        <f>'[2]01_2021 UPDATE'!AW251</f>
        <v>0</v>
      </c>
      <c r="AL505" s="4">
        <v>772.84</v>
      </c>
      <c r="AM505" s="4">
        <v>714.84</v>
      </c>
      <c r="AN505" s="4">
        <v>368.02</v>
      </c>
      <c r="AO505" s="12"/>
      <c r="AP505" s="4">
        <f>E505*0.58</f>
        <v>1240.04</v>
      </c>
      <c r="AR505" s="12">
        <f>'[2]01_2021 UPDATE'!AZ251</f>
        <v>0</v>
      </c>
      <c r="AS505" s="4">
        <f t="shared" si="510"/>
        <v>503.4</v>
      </c>
      <c r="AT505" s="4">
        <f t="shared" si="450"/>
        <v>1710.4</v>
      </c>
      <c r="AU505" s="12">
        <f>'[2]01_2021 UPDATE'!BC251</f>
        <v>0</v>
      </c>
    </row>
    <row r="506" spans="1:49" x14ac:dyDescent="0.25">
      <c r="A506" s="3"/>
      <c r="C506" t="s">
        <v>41</v>
      </c>
      <c r="D506" s="3">
        <v>72147</v>
      </c>
      <c r="E506" s="4">
        <v>247</v>
      </c>
      <c r="F506" s="44"/>
      <c r="H506" s="4">
        <f>E506*0.7</f>
        <v>172.89999999999998</v>
      </c>
      <c r="I506" s="12"/>
      <c r="K506" s="4">
        <v>95</v>
      </c>
      <c r="L506" s="12"/>
      <c r="N506" s="4">
        <v>103.72</v>
      </c>
      <c r="O506" s="12"/>
      <c r="R506" s="4">
        <v>89.5</v>
      </c>
      <c r="S506" s="12"/>
      <c r="U506" s="4">
        <v>108.96</v>
      </c>
      <c r="V506" s="12"/>
      <c r="X506" s="4">
        <v>105.55</v>
      </c>
      <c r="Y506" s="12"/>
      <c r="AA506" s="4">
        <v>108.96</v>
      </c>
      <c r="AB506" s="12"/>
      <c r="AD506" s="4">
        <v>110.14</v>
      </c>
      <c r="AE506" s="12"/>
      <c r="AG506" s="4">
        <v>110.14</v>
      </c>
      <c r="AH506" s="12"/>
      <c r="AJ506" s="4">
        <v>110.14</v>
      </c>
      <c r="AK506" s="12"/>
      <c r="AM506" s="4">
        <v>116.13</v>
      </c>
      <c r="AN506" s="4">
        <v>83.55</v>
      </c>
      <c r="AO506" s="12"/>
      <c r="AQ506" s="4">
        <v>135.78</v>
      </c>
      <c r="AR506" s="12"/>
      <c r="AU506" s="12"/>
      <c r="AV506" s="4">
        <f>'[2]01_2021 UPDATE'!BD251</f>
        <v>89.5</v>
      </c>
      <c r="AW506" s="4">
        <f>'[2]01_2021 UPDATE'!BE251</f>
        <v>180</v>
      </c>
    </row>
    <row r="507" spans="1:49" x14ac:dyDescent="0.25">
      <c r="A507" s="3" t="s">
        <v>39</v>
      </c>
      <c r="B507" s="1" t="s">
        <v>348</v>
      </c>
      <c r="C507" t="s">
        <v>49</v>
      </c>
      <c r="D507" s="3">
        <v>72148</v>
      </c>
      <c r="E507" s="4">
        <v>1972</v>
      </c>
      <c r="F507" s="44"/>
      <c r="G507" s="4">
        <f t="shared" ref="G507" si="518">E507*0.7</f>
        <v>1380.3999999999999</v>
      </c>
      <c r="I507" s="12">
        <f>'[2]01_2021 UPDATE'!K252</f>
        <v>0</v>
      </c>
      <c r="J507" s="4">
        <v>800</v>
      </c>
      <c r="L507" s="12">
        <f>'[2]01_2021 UPDATE'!N252</f>
        <v>0</v>
      </c>
      <c r="M507" s="4">
        <v>800</v>
      </c>
      <c r="O507" s="12">
        <f>'[2]01_2021 UPDATE'!S252</f>
        <v>0</v>
      </c>
      <c r="P507" s="4">
        <f>E507*0.8</f>
        <v>1577.6000000000001</v>
      </c>
      <c r="Q507" s="4">
        <f t="shared" si="501"/>
        <v>1005.72</v>
      </c>
      <c r="S507" s="12">
        <f>'[2]01_2021 UPDATE'!V252</f>
        <v>0</v>
      </c>
      <c r="T507" s="4">
        <v>736.04</v>
      </c>
      <c r="V507" s="12">
        <f>'[2]01_2021 UPDATE'!AE252</f>
        <v>0</v>
      </c>
      <c r="W507" s="4">
        <v>1650</v>
      </c>
      <c r="Y507" s="12">
        <f>'[2]01_2021 UPDATE'!AK252</f>
        <v>0</v>
      </c>
      <c r="Z507" s="4">
        <v>950</v>
      </c>
      <c r="AB507" s="12">
        <f>'[2]01_2021 UPDATE'!AN252</f>
        <v>0</v>
      </c>
      <c r="AC507" s="4">
        <v>800</v>
      </c>
      <c r="AE507" s="12">
        <f>'[2]01_2021 UPDATE'!AQ252</f>
        <v>0</v>
      </c>
      <c r="AF507" s="4">
        <f>+E507*0.75</f>
        <v>1479</v>
      </c>
      <c r="AH507" s="12">
        <f>'[2]01_2021 UPDATE'!AT252</f>
        <v>0</v>
      </c>
      <c r="AI507" s="4">
        <f>+E507*0.75</f>
        <v>1479</v>
      </c>
      <c r="AK507" s="12">
        <f>'[2]01_2021 UPDATE'!AW252</f>
        <v>0</v>
      </c>
      <c r="AL507" s="4">
        <v>528.57000000000005</v>
      </c>
      <c r="AM507" s="4">
        <v>488.9</v>
      </c>
      <c r="AN507" s="4">
        <v>251.7</v>
      </c>
      <c r="AO507" s="12"/>
      <c r="AP507" s="4">
        <f>E507*0.58</f>
        <v>1143.76</v>
      </c>
      <c r="AR507" s="12">
        <f>'[2]01_2021 UPDATE'!AZ252</f>
        <v>0</v>
      </c>
      <c r="AS507" s="4">
        <f t="shared" si="510"/>
        <v>488.9</v>
      </c>
      <c r="AT507" s="4">
        <f t="shared" si="450"/>
        <v>1650</v>
      </c>
      <c r="AU507" s="12">
        <f>'[2]01_2021 UPDATE'!BC252</f>
        <v>0</v>
      </c>
    </row>
    <row r="508" spans="1:49" x14ac:dyDescent="0.25">
      <c r="A508" s="3"/>
      <c r="C508" t="s">
        <v>41</v>
      </c>
      <c r="D508" s="3">
        <v>72148</v>
      </c>
      <c r="E508" s="4">
        <v>191</v>
      </c>
      <c r="F508" s="44"/>
      <c r="H508" s="4">
        <f>E508*0.7</f>
        <v>133.69999999999999</v>
      </c>
      <c r="I508" s="12"/>
      <c r="K508" s="4">
        <v>95</v>
      </c>
      <c r="L508" s="12"/>
      <c r="N508" s="4">
        <v>86.12</v>
      </c>
      <c r="O508" s="12"/>
      <c r="R508" s="4">
        <v>69.16</v>
      </c>
      <c r="S508" s="12"/>
      <c r="U508" s="4">
        <v>91.06</v>
      </c>
      <c r="V508" s="12"/>
      <c r="X508" s="4">
        <v>88.01</v>
      </c>
      <c r="Y508" s="12"/>
      <c r="AA508" s="4">
        <v>91.06</v>
      </c>
      <c r="AB508" s="12"/>
      <c r="AD508" s="4">
        <v>91.84</v>
      </c>
      <c r="AE508" s="12"/>
      <c r="AG508" s="4">
        <v>91.84</v>
      </c>
      <c r="AH508" s="12"/>
      <c r="AJ508" s="4">
        <v>91.84</v>
      </c>
      <c r="AK508" s="12"/>
      <c r="AM508" s="4">
        <v>96.74</v>
      </c>
      <c r="AN508" s="4">
        <v>69.59</v>
      </c>
      <c r="AO508" s="12"/>
      <c r="AQ508" s="4">
        <v>113.47</v>
      </c>
      <c r="AR508" s="12"/>
      <c r="AU508" s="12"/>
      <c r="AV508" s="4">
        <f>'[2]01_2021 UPDATE'!BD252</f>
        <v>69.16</v>
      </c>
      <c r="AW508" s="4">
        <f>'[2]01_2021 UPDATE'!BE252</f>
        <v>138.75</v>
      </c>
    </row>
    <row r="509" spans="1:49" x14ac:dyDescent="0.25">
      <c r="A509" s="3" t="s">
        <v>39</v>
      </c>
      <c r="B509" s="1" t="s">
        <v>349</v>
      </c>
      <c r="C509" t="s">
        <v>49</v>
      </c>
      <c r="D509" s="3">
        <v>72149</v>
      </c>
      <c r="E509" s="4">
        <v>2470</v>
      </c>
      <c r="F509" s="44"/>
      <c r="G509" s="4">
        <f t="shared" ref="G509" si="519">E509*0.7</f>
        <v>1729</v>
      </c>
      <c r="I509" s="12">
        <f>'[2]01_2021 UPDATE'!K253</f>
        <v>0</v>
      </c>
      <c r="J509" s="4">
        <v>800</v>
      </c>
      <c r="L509" s="12">
        <f>'[2]01_2021 UPDATE'!N253</f>
        <v>0</v>
      </c>
      <c r="M509" s="4">
        <v>800</v>
      </c>
      <c r="O509" s="12">
        <f>'[2]01_2021 UPDATE'!S253</f>
        <v>0</v>
      </c>
      <c r="P509" s="4">
        <f>E509*0.8</f>
        <v>1976</v>
      </c>
      <c r="Q509" s="4">
        <f t="shared" si="501"/>
        <v>1259.7</v>
      </c>
      <c r="S509" s="12">
        <f>'[2]01_2021 UPDATE'!V253</f>
        <v>0</v>
      </c>
      <c r="T509" s="4">
        <v>736.04</v>
      </c>
      <c r="V509" s="12">
        <f>'[2]01_2021 UPDATE'!AE253</f>
        <v>0</v>
      </c>
      <c r="W509" s="4">
        <v>1650</v>
      </c>
      <c r="Y509" s="12">
        <f>'[2]01_2021 UPDATE'!AK253</f>
        <v>0</v>
      </c>
      <c r="Z509" s="4">
        <v>950</v>
      </c>
      <c r="AB509" s="12">
        <f>'[2]01_2021 UPDATE'!AN253</f>
        <v>0</v>
      </c>
      <c r="AC509" s="4">
        <v>800</v>
      </c>
      <c r="AE509" s="12">
        <f>'[2]01_2021 UPDATE'!AQ253</f>
        <v>0</v>
      </c>
      <c r="AF509" s="4">
        <f>+E509*0.75</f>
        <v>1852.5</v>
      </c>
      <c r="AH509" s="12">
        <f>'[2]01_2021 UPDATE'!AT253</f>
        <v>0</v>
      </c>
      <c r="AI509" s="4">
        <f>+E509*0.75</f>
        <v>1852.5</v>
      </c>
      <c r="AK509" s="12">
        <f>'[2]01_2021 UPDATE'!AW253</f>
        <v>0</v>
      </c>
      <c r="AL509" s="4">
        <v>772.84</v>
      </c>
      <c r="AM509" s="4">
        <v>714.84</v>
      </c>
      <c r="AN509" s="4">
        <v>368.02</v>
      </c>
      <c r="AO509" s="12"/>
      <c r="AP509" s="4">
        <f>E509*0.58</f>
        <v>1432.6</v>
      </c>
      <c r="AR509" s="12">
        <f>'[2]01_2021 UPDATE'!AZ253</f>
        <v>0</v>
      </c>
      <c r="AS509" s="4">
        <f t="shared" si="510"/>
        <v>714.84</v>
      </c>
      <c r="AT509" s="4">
        <f t="shared" si="450"/>
        <v>1976</v>
      </c>
      <c r="AU509" s="12">
        <f>'[2]01_2021 UPDATE'!BC253</f>
        <v>0</v>
      </c>
    </row>
    <row r="510" spans="1:49" x14ac:dyDescent="0.25">
      <c r="A510" s="3"/>
      <c r="C510" t="s">
        <v>41</v>
      </c>
      <c r="D510" s="3">
        <v>72149</v>
      </c>
      <c r="E510" s="4">
        <v>232</v>
      </c>
      <c r="F510" s="44"/>
      <c r="H510" s="4">
        <f>E510*0.7</f>
        <v>162.39999999999998</v>
      </c>
      <c r="I510" s="12"/>
      <c r="K510" s="4">
        <v>95</v>
      </c>
      <c r="L510" s="12"/>
      <c r="N510" s="4">
        <v>103.72</v>
      </c>
      <c r="O510" s="12"/>
      <c r="R510" s="4">
        <v>83.43</v>
      </c>
      <c r="S510" s="12"/>
      <c r="U510" s="4">
        <v>109.31</v>
      </c>
      <c r="V510" s="12"/>
      <c r="X510" s="4">
        <v>105.55</v>
      </c>
      <c r="Y510" s="12"/>
      <c r="AA510" s="4">
        <v>109.31</v>
      </c>
      <c r="AB510" s="12"/>
      <c r="AD510" s="4">
        <v>110.14</v>
      </c>
      <c r="AE510" s="12"/>
      <c r="AG510" s="4">
        <v>110.14</v>
      </c>
      <c r="AH510" s="12"/>
      <c r="AJ510" s="4">
        <v>110.14</v>
      </c>
      <c r="AK510" s="12"/>
      <c r="AM510" s="4">
        <v>116.13</v>
      </c>
      <c r="AN510" s="4">
        <v>83.55</v>
      </c>
      <c r="AO510" s="12"/>
      <c r="AQ510" s="4">
        <v>136.22</v>
      </c>
      <c r="AR510" s="12"/>
      <c r="AU510" s="12"/>
      <c r="AV510" s="4">
        <f>'[2]01_2021 UPDATE'!BD253</f>
        <v>83.43</v>
      </c>
      <c r="AW510" s="4">
        <f>'[2]01_2021 UPDATE'!BE253</f>
        <v>168.75</v>
      </c>
    </row>
    <row r="511" spans="1:49" x14ac:dyDescent="0.25">
      <c r="A511" s="3" t="s">
        <v>39</v>
      </c>
      <c r="B511" s="1" t="s">
        <v>350</v>
      </c>
      <c r="C511" t="s">
        <v>49</v>
      </c>
      <c r="D511" s="3">
        <v>72156</v>
      </c>
      <c r="E511" s="4">
        <v>2801</v>
      </c>
      <c r="F511" s="44"/>
      <c r="G511" s="4">
        <f t="shared" ref="G511" si="520">E511*0.7</f>
        <v>1960.6999999999998</v>
      </c>
      <c r="I511" s="12">
        <f>'[2]01_2021 UPDATE'!K254</f>
        <v>0</v>
      </c>
      <c r="J511" s="4">
        <v>800</v>
      </c>
      <c r="L511" s="12">
        <f>'[2]01_2021 UPDATE'!N254</f>
        <v>0</v>
      </c>
      <c r="M511" s="4">
        <v>800</v>
      </c>
      <c r="O511" s="12">
        <f>'[2]01_2021 UPDATE'!S254</f>
        <v>0</v>
      </c>
      <c r="P511" s="4">
        <f>E511*0.8</f>
        <v>2240.8000000000002</v>
      </c>
      <c r="Q511" s="4">
        <f t="shared" si="501"/>
        <v>1428.51</v>
      </c>
      <c r="S511" s="12">
        <f>'[2]01_2021 UPDATE'!V254</f>
        <v>0</v>
      </c>
      <c r="T511" s="4">
        <v>736.04</v>
      </c>
      <c r="V511" s="12">
        <f>'[2]01_2021 UPDATE'!AE254</f>
        <v>0</v>
      </c>
      <c r="W511" s="4">
        <v>1650</v>
      </c>
      <c r="Y511" s="12">
        <f>'[2]01_2021 UPDATE'!AK254</f>
        <v>0</v>
      </c>
      <c r="Z511" s="4">
        <v>950</v>
      </c>
      <c r="AB511" s="12">
        <f>'[2]01_2021 UPDATE'!AN254</f>
        <v>0</v>
      </c>
      <c r="AC511" s="4">
        <v>800</v>
      </c>
      <c r="AE511" s="12">
        <f>'[2]01_2021 UPDATE'!AQ254</f>
        <v>0</v>
      </c>
      <c r="AF511" s="4">
        <f>+E511*0.75</f>
        <v>2100.75</v>
      </c>
      <c r="AH511" s="12">
        <f>'[2]01_2021 UPDATE'!AT254</f>
        <v>0</v>
      </c>
      <c r="AI511" s="4">
        <f>+E511*0.75</f>
        <v>2100.75</v>
      </c>
      <c r="AK511" s="12">
        <f>'[2]01_2021 UPDATE'!AW254</f>
        <v>0</v>
      </c>
      <c r="AL511" s="4">
        <v>772.84</v>
      </c>
      <c r="AM511" s="4">
        <v>714.84</v>
      </c>
      <c r="AN511" s="4">
        <v>368.02</v>
      </c>
      <c r="AO511" s="12"/>
      <c r="AP511" s="4">
        <f>E511*0.58</f>
        <v>1624.58</v>
      </c>
      <c r="AR511" s="12">
        <f>'[2]01_2021 UPDATE'!AZ254</f>
        <v>0</v>
      </c>
      <c r="AS511" s="4">
        <f t="shared" si="510"/>
        <v>714.84</v>
      </c>
      <c r="AT511" s="4">
        <f t="shared" si="450"/>
        <v>2240.8000000000002</v>
      </c>
      <c r="AU511" s="12">
        <f>'[2]01_2021 UPDATE'!BC254</f>
        <v>0</v>
      </c>
    </row>
    <row r="512" spans="1:49" x14ac:dyDescent="0.25">
      <c r="A512" s="3"/>
      <c r="C512" t="s">
        <v>41</v>
      </c>
      <c r="D512" s="3">
        <v>72156</v>
      </c>
      <c r="E512" s="4">
        <v>330</v>
      </c>
      <c r="F512" s="44"/>
      <c r="H512" s="4">
        <f>E512*0.7</f>
        <v>230.99999999999997</v>
      </c>
      <c r="I512" s="12"/>
      <c r="K512" s="4">
        <v>95</v>
      </c>
      <c r="L512" s="12"/>
      <c r="N512" s="4">
        <v>132.88999999999999</v>
      </c>
      <c r="O512" s="12"/>
      <c r="R512" s="4">
        <v>120.02</v>
      </c>
      <c r="S512" s="12"/>
      <c r="U512" s="4">
        <v>140.30000000000001</v>
      </c>
      <c r="V512" s="12"/>
      <c r="X512" s="4">
        <v>135.62</v>
      </c>
      <c r="Y512" s="12"/>
      <c r="AA512" s="4">
        <v>140.30000000000001</v>
      </c>
      <c r="AB512" s="12"/>
      <c r="AD512" s="4">
        <v>141.51</v>
      </c>
      <c r="AE512" s="12"/>
      <c r="AG512" s="4">
        <v>141.51</v>
      </c>
      <c r="AH512" s="12"/>
      <c r="AJ512" s="4">
        <v>141.51</v>
      </c>
      <c r="AK512" s="12"/>
      <c r="AM512" s="4">
        <v>149</v>
      </c>
      <c r="AN512" s="4">
        <v>107.2</v>
      </c>
      <c r="AO512" s="12"/>
      <c r="AQ512" s="4">
        <v>174.84</v>
      </c>
      <c r="AR512" s="12"/>
      <c r="AU512" s="12"/>
      <c r="AV512" s="4">
        <f>'[2]01_2021 UPDATE'!BD254</f>
        <v>95</v>
      </c>
      <c r="AW512" s="4">
        <f>'[2]01_2021 UPDATE'!BE254</f>
        <v>240</v>
      </c>
    </row>
    <row r="513" spans="1:49" x14ac:dyDescent="0.25">
      <c r="A513" s="3" t="s">
        <v>39</v>
      </c>
      <c r="B513" s="1" t="s">
        <v>351</v>
      </c>
      <c r="C513" t="s">
        <v>49</v>
      </c>
      <c r="D513" s="3">
        <v>72157</v>
      </c>
      <c r="E513" s="4">
        <v>2636</v>
      </c>
      <c r="F513" s="44"/>
      <c r="G513" s="4">
        <f t="shared" ref="G513" si="521">E513*0.7</f>
        <v>1845.1999999999998</v>
      </c>
      <c r="I513" s="12">
        <f>'[2]01_2021 UPDATE'!K255</f>
        <v>0</v>
      </c>
      <c r="J513" s="4">
        <v>800</v>
      </c>
      <c r="L513" s="12">
        <f>'[2]01_2021 UPDATE'!N255</f>
        <v>0</v>
      </c>
      <c r="M513" s="4">
        <v>800</v>
      </c>
      <c r="O513" s="12">
        <f>'[2]01_2021 UPDATE'!S255</f>
        <v>0</v>
      </c>
      <c r="P513" s="4">
        <f>E513*0.8</f>
        <v>2108.8000000000002</v>
      </c>
      <c r="Q513" s="4">
        <f t="shared" si="501"/>
        <v>1344.3600000000001</v>
      </c>
      <c r="S513" s="12">
        <f>'[2]01_2021 UPDATE'!V255</f>
        <v>0</v>
      </c>
      <c r="T513" s="4">
        <v>736.04</v>
      </c>
      <c r="V513" s="12">
        <f>'[2]01_2021 UPDATE'!AE255</f>
        <v>0</v>
      </c>
      <c r="W513" s="4">
        <v>1650</v>
      </c>
      <c r="Y513" s="12">
        <f>'[2]01_2021 UPDATE'!AK255</f>
        <v>0</v>
      </c>
      <c r="Z513" s="4">
        <v>950</v>
      </c>
      <c r="AB513" s="12">
        <f>'[2]01_2021 UPDATE'!AN255</f>
        <v>0</v>
      </c>
      <c r="AC513" s="4">
        <v>800</v>
      </c>
      <c r="AE513" s="12">
        <f>'[2]01_2021 UPDATE'!AQ255</f>
        <v>0</v>
      </c>
      <c r="AF513" s="4">
        <f>+E513*0.75</f>
        <v>1977</v>
      </c>
      <c r="AH513" s="12">
        <f>'[2]01_2021 UPDATE'!AT255</f>
        <v>0</v>
      </c>
      <c r="AI513" s="4">
        <f>+E513*0.75</f>
        <v>1977</v>
      </c>
      <c r="AK513" s="12">
        <f>'[2]01_2021 UPDATE'!AW255</f>
        <v>0</v>
      </c>
      <c r="AL513" s="4">
        <v>772.84</v>
      </c>
      <c r="AM513" s="4">
        <v>714.84</v>
      </c>
      <c r="AN513" s="4">
        <v>368.02</v>
      </c>
      <c r="AO513" s="12"/>
      <c r="AP513" s="4">
        <f>E513*0.58</f>
        <v>1528.8799999999999</v>
      </c>
      <c r="AR513" s="12">
        <f>'[2]01_2021 UPDATE'!AZ255</f>
        <v>0</v>
      </c>
      <c r="AS513" s="4">
        <f t="shared" si="510"/>
        <v>714.84</v>
      </c>
      <c r="AT513" s="4">
        <f t="shared" si="450"/>
        <v>2108.8000000000002</v>
      </c>
      <c r="AU513" s="12">
        <f>'[2]01_2021 UPDATE'!BC255</f>
        <v>0</v>
      </c>
    </row>
    <row r="514" spans="1:49" x14ac:dyDescent="0.25">
      <c r="A514" s="3"/>
      <c r="C514" t="s">
        <v>41</v>
      </c>
      <c r="D514" s="3">
        <v>72157</v>
      </c>
      <c r="E514" s="4">
        <v>330</v>
      </c>
      <c r="F514" s="44"/>
      <c r="H514" s="4">
        <f>E514*0.7</f>
        <v>230.99999999999997</v>
      </c>
      <c r="I514" s="12"/>
      <c r="K514" s="4">
        <v>95</v>
      </c>
      <c r="L514" s="12"/>
      <c r="N514" s="4">
        <v>132.88999999999999</v>
      </c>
      <c r="O514" s="12"/>
      <c r="R514" s="4">
        <v>119.41</v>
      </c>
      <c r="S514" s="12"/>
      <c r="U514" s="4">
        <v>140.30000000000001</v>
      </c>
      <c r="V514" s="12"/>
      <c r="X514" s="4">
        <v>135.62</v>
      </c>
      <c r="Y514" s="12"/>
      <c r="AA514" s="4">
        <v>140.30000000000001</v>
      </c>
      <c r="AB514" s="12"/>
      <c r="AD514" s="4">
        <v>141.51</v>
      </c>
      <c r="AE514" s="12"/>
      <c r="AG514" s="4">
        <v>141.51</v>
      </c>
      <c r="AH514" s="12"/>
      <c r="AJ514" s="4">
        <v>141.51</v>
      </c>
      <c r="AK514" s="12"/>
      <c r="AM514" s="4">
        <v>149</v>
      </c>
      <c r="AN514" s="4">
        <v>107.2</v>
      </c>
      <c r="AO514" s="12"/>
      <c r="AQ514" s="4">
        <v>174.84</v>
      </c>
      <c r="AR514" s="12"/>
      <c r="AU514" s="12"/>
      <c r="AV514" s="4">
        <f>'[2]01_2021 UPDATE'!BD255</f>
        <v>95</v>
      </c>
      <c r="AW514" s="4">
        <f>'[2]01_2021 UPDATE'!BE255</f>
        <v>240</v>
      </c>
    </row>
    <row r="515" spans="1:49" x14ac:dyDescent="0.25">
      <c r="A515" s="3" t="s">
        <v>39</v>
      </c>
      <c r="B515" s="1" t="s">
        <v>352</v>
      </c>
      <c r="C515" t="s">
        <v>49</v>
      </c>
      <c r="D515" s="3">
        <v>72158</v>
      </c>
      <c r="E515" s="4">
        <v>2801</v>
      </c>
      <c r="F515" s="44"/>
      <c r="G515" s="4">
        <f t="shared" ref="G515" si="522">E515*0.7</f>
        <v>1960.6999999999998</v>
      </c>
      <c r="I515" s="12">
        <f>'[2]01_2021 UPDATE'!K256</f>
        <v>0</v>
      </c>
      <c r="J515" s="4">
        <v>800</v>
      </c>
      <c r="L515" s="12">
        <f>'[2]01_2021 UPDATE'!N256</f>
        <v>0</v>
      </c>
      <c r="M515" s="4">
        <v>800</v>
      </c>
      <c r="O515" s="12">
        <f>'[2]01_2021 UPDATE'!S256</f>
        <v>0</v>
      </c>
      <c r="P515" s="4">
        <f>E515*0.8</f>
        <v>2240.8000000000002</v>
      </c>
      <c r="Q515" s="4">
        <f t="shared" si="501"/>
        <v>1428.51</v>
      </c>
      <c r="S515" s="12">
        <f>'[2]01_2021 UPDATE'!V256</f>
        <v>0</v>
      </c>
      <c r="T515" s="4">
        <v>736.04</v>
      </c>
      <c r="V515" s="12">
        <f>'[2]01_2021 UPDATE'!AE256</f>
        <v>0</v>
      </c>
      <c r="W515" s="4">
        <v>1650</v>
      </c>
      <c r="Y515" s="12">
        <f>'[2]01_2021 UPDATE'!AK256</f>
        <v>0</v>
      </c>
      <c r="Z515" s="4">
        <v>950</v>
      </c>
      <c r="AB515" s="12">
        <f>'[2]01_2021 UPDATE'!AN256</f>
        <v>0</v>
      </c>
      <c r="AC515" s="4">
        <v>800</v>
      </c>
      <c r="AE515" s="12">
        <f>'[2]01_2021 UPDATE'!AQ256</f>
        <v>0</v>
      </c>
      <c r="AF515" s="4">
        <f>+E515*0.75</f>
        <v>2100.75</v>
      </c>
      <c r="AH515" s="12">
        <f>'[2]01_2021 UPDATE'!AT256</f>
        <v>0</v>
      </c>
      <c r="AI515" s="4">
        <f>+E515*0.75</f>
        <v>2100.75</v>
      </c>
      <c r="AK515" s="12">
        <f>'[2]01_2021 UPDATE'!AW256</f>
        <v>0</v>
      </c>
      <c r="AL515" s="4">
        <v>772.84</v>
      </c>
      <c r="AM515" s="4">
        <v>714.84</v>
      </c>
      <c r="AN515" s="4">
        <v>368.02</v>
      </c>
      <c r="AO515" s="12"/>
      <c r="AP515" s="4">
        <f>E515*0.58</f>
        <v>1624.58</v>
      </c>
      <c r="AR515" s="12">
        <f>'[2]01_2021 UPDATE'!AZ256</f>
        <v>0</v>
      </c>
      <c r="AS515" s="4">
        <f t="shared" si="510"/>
        <v>714.84</v>
      </c>
      <c r="AT515" s="4">
        <f t="shared" si="450"/>
        <v>2240.8000000000002</v>
      </c>
      <c r="AU515" s="12">
        <f>'[2]01_2021 UPDATE'!BC256</f>
        <v>0</v>
      </c>
    </row>
    <row r="516" spans="1:49" x14ac:dyDescent="0.25">
      <c r="A516" s="3"/>
      <c r="C516" t="s">
        <v>41</v>
      </c>
      <c r="D516" s="3">
        <v>72158</v>
      </c>
      <c r="E516" s="4">
        <v>304</v>
      </c>
      <c r="F516" s="44"/>
      <c r="H516" s="4">
        <f>E516*0.7</f>
        <v>212.79999999999998</v>
      </c>
      <c r="I516" s="12"/>
      <c r="K516" s="4">
        <v>95</v>
      </c>
      <c r="L516" s="12"/>
      <c r="N516" s="4">
        <v>132.88999999999999</v>
      </c>
      <c r="O516" s="12"/>
      <c r="R516" s="4">
        <v>110.19</v>
      </c>
      <c r="S516" s="12"/>
      <c r="U516" s="4">
        <v>140.30000000000001</v>
      </c>
      <c r="V516" s="12"/>
      <c r="X516" s="4">
        <v>135.62</v>
      </c>
      <c r="Y516" s="12"/>
      <c r="AA516" s="4">
        <v>140.30000000000001</v>
      </c>
      <c r="AB516" s="12"/>
      <c r="AD516" s="4">
        <v>141.51</v>
      </c>
      <c r="AE516" s="12"/>
      <c r="AG516" s="4">
        <v>141.51</v>
      </c>
      <c r="AH516" s="12"/>
      <c r="AJ516" s="4">
        <v>141.51</v>
      </c>
      <c r="AK516" s="12"/>
      <c r="AM516" s="4">
        <v>149</v>
      </c>
      <c r="AN516" s="4">
        <v>107.2</v>
      </c>
      <c r="AO516" s="12"/>
      <c r="AQ516" s="4">
        <v>174.84</v>
      </c>
      <c r="AR516" s="12"/>
      <c r="AU516" s="12"/>
      <c r="AV516" s="4">
        <f>'[2]01_2021 UPDATE'!BD256</f>
        <v>95</v>
      </c>
      <c r="AW516" s="4">
        <f>'[2]01_2021 UPDATE'!BE256</f>
        <v>221.25</v>
      </c>
    </row>
    <row r="517" spans="1:49" x14ac:dyDescent="0.25">
      <c r="A517" s="3" t="s">
        <v>39</v>
      </c>
      <c r="B517" s="1" t="s">
        <v>353</v>
      </c>
      <c r="C517" t="s">
        <v>49</v>
      </c>
      <c r="D517" s="3">
        <v>72159</v>
      </c>
      <c r="E517" s="4">
        <v>2363</v>
      </c>
      <c r="F517" s="44"/>
      <c r="G517" s="4">
        <f t="shared" ref="G517" si="523">E517*0.7</f>
        <v>1654.1</v>
      </c>
      <c r="I517" s="12">
        <f>'[2]01_2021 UPDATE'!K257</f>
        <v>0</v>
      </c>
      <c r="J517" s="4">
        <v>800</v>
      </c>
      <c r="L517" s="12">
        <f>'[2]01_2021 UPDATE'!N257</f>
        <v>0</v>
      </c>
      <c r="M517" s="4">
        <v>800</v>
      </c>
      <c r="O517" s="12">
        <f>'[2]01_2021 UPDATE'!S257</f>
        <v>0</v>
      </c>
      <c r="P517" s="4">
        <f>E517*0.8</f>
        <v>1890.4</v>
      </c>
      <c r="Q517" s="4">
        <f t="shared" si="501"/>
        <v>1205.1300000000001</v>
      </c>
      <c r="S517" s="12">
        <f>'[2]01_2021 UPDATE'!V257</f>
        <v>0</v>
      </c>
      <c r="T517" s="4">
        <v>220.56</v>
      </c>
      <c r="V517" s="12">
        <f>'[2]01_2021 UPDATE'!AE257</f>
        <v>0</v>
      </c>
      <c r="W517" s="4">
        <v>1650</v>
      </c>
      <c r="Y517" s="12">
        <f>'[2]01_2021 UPDATE'!AK257</f>
        <v>0</v>
      </c>
      <c r="Z517" s="4">
        <v>950</v>
      </c>
      <c r="AB517" s="12">
        <f>'[2]01_2021 UPDATE'!AN257</f>
        <v>0</v>
      </c>
      <c r="AC517" s="4">
        <v>800</v>
      </c>
      <c r="AE517" s="12">
        <f>'[2]01_2021 UPDATE'!AQ257</f>
        <v>0</v>
      </c>
      <c r="AF517" s="4">
        <f>+E517*0.75</f>
        <v>1772.25</v>
      </c>
      <c r="AH517" s="12">
        <f>'[2]01_2021 UPDATE'!AT257</f>
        <v>0</v>
      </c>
      <c r="AI517" s="4">
        <f>+E517*0.75</f>
        <v>1772.25</v>
      </c>
      <c r="AK517" s="12">
        <f>'[2]01_2021 UPDATE'!AW257</f>
        <v>0</v>
      </c>
      <c r="AL517" s="4">
        <v>772.84</v>
      </c>
      <c r="AM517" s="4">
        <v>714.84</v>
      </c>
      <c r="AN517" s="4">
        <v>368.02</v>
      </c>
      <c r="AO517" s="12"/>
      <c r="AP517" s="4">
        <f>E517*0.58</f>
        <v>1370.54</v>
      </c>
      <c r="AR517" s="12">
        <f>'[2]01_2021 UPDATE'!AZ257</f>
        <v>0</v>
      </c>
      <c r="AS517" s="4">
        <f t="shared" si="510"/>
        <v>220.56</v>
      </c>
      <c r="AT517" s="4">
        <f t="shared" ref="AT517:AT579" si="524">MAX(J517,M517,Q517,P517,T517,W517,Z517,AC517,AF517,AI517,AL517,AM517,AP517)</f>
        <v>1890.4</v>
      </c>
      <c r="AU517" s="12">
        <f>'[2]01_2021 UPDATE'!BC257</f>
        <v>0</v>
      </c>
    </row>
    <row r="518" spans="1:49" x14ac:dyDescent="0.25">
      <c r="A518" s="3"/>
      <c r="C518" t="s">
        <v>41</v>
      </c>
      <c r="D518" s="3">
        <v>72159</v>
      </c>
      <c r="E518" s="4">
        <v>335</v>
      </c>
      <c r="F518" s="44"/>
      <c r="H518" s="4">
        <f>E518*0.7</f>
        <v>234.49999999999997</v>
      </c>
      <c r="I518" s="12"/>
      <c r="K518" s="4">
        <v>95</v>
      </c>
      <c r="L518" s="12"/>
      <c r="N518" s="4">
        <v>132.88999999999999</v>
      </c>
      <c r="O518" s="12"/>
      <c r="R518" s="4">
        <v>87.74</v>
      </c>
      <c r="S518" s="12"/>
      <c r="U518" s="4">
        <v>110.28</v>
      </c>
      <c r="V518" s="12"/>
      <c r="X518" s="4">
        <v>106.81</v>
      </c>
      <c r="Y518" s="12"/>
      <c r="AA518" s="4">
        <v>110.28</v>
      </c>
      <c r="AB518" s="12"/>
      <c r="AD518" s="4">
        <v>111.46</v>
      </c>
      <c r="AE518" s="12"/>
      <c r="AG518" s="4">
        <v>111.46</v>
      </c>
      <c r="AH518" s="12"/>
      <c r="AJ518" s="4">
        <v>111.46</v>
      </c>
      <c r="AK518" s="12"/>
      <c r="AM518" s="4">
        <v>116.58</v>
      </c>
      <c r="AN518" s="4">
        <v>83.87</v>
      </c>
      <c r="AO518" s="12"/>
      <c r="AQ518" s="4">
        <v>137.41999999999999</v>
      </c>
      <c r="AR518" s="12"/>
      <c r="AU518" s="12"/>
      <c r="AV518" s="4">
        <f>'[2]01_2021 UPDATE'!BD257</f>
        <v>87.74</v>
      </c>
      <c r="AW518" s="4">
        <f>'[2]01_2021 UPDATE'!BE257</f>
        <v>243.75</v>
      </c>
    </row>
    <row r="519" spans="1:49" x14ac:dyDescent="0.25">
      <c r="A519" s="3" t="s">
        <v>39</v>
      </c>
      <c r="B519" s="1" t="s">
        <v>354</v>
      </c>
      <c r="C519" t="s">
        <v>49</v>
      </c>
      <c r="D519" s="3">
        <v>72170</v>
      </c>
      <c r="E519" s="4">
        <v>459</v>
      </c>
      <c r="F519" s="44"/>
      <c r="G519" s="4">
        <f t="shared" ref="G519" si="525">E519*0.7</f>
        <v>321.29999999999995</v>
      </c>
      <c r="I519" s="12">
        <f>'[2]01_2021 UPDATE'!K258</f>
        <v>0</v>
      </c>
      <c r="J519" s="4">
        <f>E519*0.7</f>
        <v>321.29999999999995</v>
      </c>
      <c r="L519" s="12">
        <f>'[2]01_2021 UPDATE'!N258</f>
        <v>0</v>
      </c>
      <c r="M519" s="4">
        <f t="shared" ref="M519" si="526">E519*0.75</f>
        <v>344.25</v>
      </c>
      <c r="O519" s="12">
        <f>'[2]01_2021 UPDATE'!S258</f>
        <v>0</v>
      </c>
      <c r="P519" s="4">
        <f>E519*0.8</f>
        <v>367.20000000000005</v>
      </c>
      <c r="Q519" s="4">
        <f t="shared" si="501"/>
        <v>234.09</v>
      </c>
      <c r="S519" s="12">
        <f>'[2]01_2021 UPDATE'!V258</f>
        <v>0</v>
      </c>
      <c r="T519" s="4">
        <v>220.56</v>
      </c>
      <c r="V519" s="12">
        <f>'[2]01_2021 UPDATE'!AE258</f>
        <v>0</v>
      </c>
      <c r="W519" s="4">
        <f t="shared" ref="W519" si="527">E519*0.65</f>
        <v>298.35000000000002</v>
      </c>
      <c r="Y519" s="12">
        <f>'[2]01_2021 UPDATE'!AK258</f>
        <v>0</v>
      </c>
      <c r="Z519" s="4">
        <f>E519*0.85</f>
        <v>390.15</v>
      </c>
      <c r="AB519" s="12">
        <f>'[2]01_2021 UPDATE'!AN258</f>
        <v>0</v>
      </c>
      <c r="AC519" s="4">
        <f>E519*0.75</f>
        <v>344.25</v>
      </c>
      <c r="AE519" s="12">
        <f>'[2]01_2021 UPDATE'!AQ258</f>
        <v>0</v>
      </c>
      <c r="AF519" s="4">
        <f>+E519*0.75</f>
        <v>344.25</v>
      </c>
      <c r="AH519" s="12">
        <f>'[2]01_2021 UPDATE'!AT258</f>
        <v>0</v>
      </c>
      <c r="AI519" s="4">
        <f>+E519*0.75</f>
        <v>344.25</v>
      </c>
      <c r="AK519" s="12">
        <f>'[2]01_2021 UPDATE'!AW258</f>
        <v>0</v>
      </c>
      <c r="AL519" s="4">
        <v>231.59</v>
      </c>
      <c r="AM519" s="4">
        <v>214.21</v>
      </c>
      <c r="AN519" s="4">
        <v>110.28</v>
      </c>
      <c r="AO519" s="12"/>
      <c r="AP519" s="4">
        <f>E519*0.58</f>
        <v>266.21999999999997</v>
      </c>
      <c r="AR519" s="12">
        <f>'[2]01_2021 UPDATE'!AZ258</f>
        <v>0</v>
      </c>
      <c r="AS519" s="4">
        <f t="shared" si="510"/>
        <v>214.21</v>
      </c>
      <c r="AT519" s="4">
        <f t="shared" si="524"/>
        <v>390.15</v>
      </c>
      <c r="AU519" s="12">
        <f>'[2]01_2021 UPDATE'!BC258</f>
        <v>0</v>
      </c>
    </row>
    <row r="520" spans="1:49" x14ac:dyDescent="0.25">
      <c r="A520" s="3"/>
      <c r="C520" t="s">
        <v>41</v>
      </c>
      <c r="D520" s="3">
        <v>72170</v>
      </c>
      <c r="E520" s="4">
        <v>21</v>
      </c>
      <c r="F520" s="44"/>
      <c r="H520" s="4">
        <f>E520*0.7</f>
        <v>14.7</v>
      </c>
      <c r="I520" s="12"/>
      <c r="K520" s="4">
        <v>8.98</v>
      </c>
      <c r="L520" s="12"/>
      <c r="N520" s="4">
        <v>10.26</v>
      </c>
      <c r="O520" s="12"/>
      <c r="R520" s="4">
        <v>8.1199999999999992</v>
      </c>
      <c r="S520" s="12"/>
      <c r="U520" s="4">
        <v>10.9</v>
      </c>
      <c r="V520" s="12"/>
      <c r="X520" s="4">
        <v>10.43</v>
      </c>
      <c r="Y520" s="12"/>
      <c r="AA520" s="4">
        <v>10.9</v>
      </c>
      <c r="AB520" s="12"/>
      <c r="AD520" s="4">
        <v>10.89</v>
      </c>
      <c r="AE520" s="12"/>
      <c r="AG520" s="4">
        <v>10.89</v>
      </c>
      <c r="AH520" s="12"/>
      <c r="AJ520" s="4">
        <v>10.89</v>
      </c>
      <c r="AK520" s="12"/>
      <c r="AM520" s="4">
        <v>11.81</v>
      </c>
      <c r="AN520" s="4">
        <v>8.49</v>
      </c>
      <c r="AO520" s="12"/>
      <c r="AQ520" s="4">
        <v>13.59</v>
      </c>
      <c r="AR520" s="12"/>
      <c r="AU520" s="12"/>
      <c r="AV520" s="4">
        <f>'[2]01_2021 UPDATE'!BD258</f>
        <v>8.1199999999999992</v>
      </c>
      <c r="AW520" s="4">
        <f>'[2]01_2021 UPDATE'!BE258</f>
        <v>15</v>
      </c>
    </row>
    <row r="521" spans="1:49" x14ac:dyDescent="0.25">
      <c r="A521" s="3" t="s">
        <v>39</v>
      </c>
      <c r="B521" s="1" t="s">
        <v>355</v>
      </c>
      <c r="C521" t="s">
        <v>49</v>
      </c>
      <c r="D521" s="3">
        <v>72192</v>
      </c>
      <c r="E521" s="4">
        <v>1041</v>
      </c>
      <c r="F521" s="44"/>
      <c r="G521" s="4">
        <f t="shared" ref="G521" si="528">E521*0.7</f>
        <v>728.69999999999993</v>
      </c>
      <c r="I521" s="12">
        <f>'[2]01_2021 UPDATE'!K259</f>
        <v>0</v>
      </c>
      <c r="J521" s="4">
        <f>E521*0.7</f>
        <v>728.69999999999993</v>
      </c>
      <c r="L521" s="12">
        <f>'[2]01_2021 UPDATE'!N259</f>
        <v>0</v>
      </c>
      <c r="M521" s="4">
        <f t="shared" ref="M521" si="529">E521*0.75</f>
        <v>780.75</v>
      </c>
      <c r="O521" s="12">
        <f>'[2]01_2021 UPDATE'!S259</f>
        <v>0</v>
      </c>
      <c r="P521" s="4">
        <f>E521*0.8</f>
        <v>832.80000000000007</v>
      </c>
      <c r="Q521" s="4">
        <f t="shared" si="501"/>
        <v>530.91</v>
      </c>
      <c r="S521" s="12">
        <f>'[2]01_2021 UPDATE'!V259</f>
        <v>0</v>
      </c>
      <c r="T521" s="4">
        <v>370.06</v>
      </c>
      <c r="V521" s="12">
        <f>'[2]01_2021 UPDATE'!AE259</f>
        <v>0</v>
      </c>
      <c r="W521" s="4">
        <v>1200</v>
      </c>
      <c r="Y521" s="12">
        <f>'[2]01_2021 UPDATE'!AK259</f>
        <v>0</v>
      </c>
      <c r="Z521" s="4">
        <f>E521*0.85</f>
        <v>884.85</v>
      </c>
      <c r="AB521" s="12">
        <f>'[2]01_2021 UPDATE'!AN259</f>
        <v>0</v>
      </c>
      <c r="AC521" s="4">
        <f>E521*0.75</f>
        <v>780.75</v>
      </c>
      <c r="AE521" s="12">
        <f>'[2]01_2021 UPDATE'!AQ259</f>
        <v>0</v>
      </c>
      <c r="AF521" s="4">
        <f>+E521*0.75</f>
        <v>780.75</v>
      </c>
      <c r="AH521" s="12">
        <f>'[2]01_2021 UPDATE'!AT259</f>
        <v>0</v>
      </c>
      <c r="AI521" s="4">
        <f>+E521*0.75</f>
        <v>780.75</v>
      </c>
      <c r="AK521" s="12">
        <f>'[2]01_2021 UPDATE'!AW259</f>
        <v>0</v>
      </c>
      <c r="AL521" s="4">
        <v>231.59</v>
      </c>
      <c r="AM521" s="4">
        <v>214.21</v>
      </c>
      <c r="AN521" s="4">
        <v>110.28</v>
      </c>
      <c r="AO521" s="12"/>
      <c r="AP521" s="4">
        <f>E521*0.58</f>
        <v>603.78</v>
      </c>
      <c r="AR521" s="12">
        <f>'[2]01_2021 UPDATE'!AZ259</f>
        <v>0</v>
      </c>
      <c r="AS521" s="4">
        <f t="shared" si="510"/>
        <v>214.21</v>
      </c>
      <c r="AT521" s="4">
        <f t="shared" si="524"/>
        <v>1200</v>
      </c>
      <c r="AU521" s="12">
        <f>'[2]01_2021 UPDATE'!BC259</f>
        <v>0</v>
      </c>
    </row>
    <row r="522" spans="1:49" x14ac:dyDescent="0.25">
      <c r="A522" s="3"/>
      <c r="C522" t="s">
        <v>41</v>
      </c>
      <c r="D522" s="3">
        <v>72192</v>
      </c>
      <c r="E522" s="4">
        <v>129</v>
      </c>
      <c r="F522" s="44"/>
      <c r="H522" s="4">
        <f>E522*0.7</f>
        <v>90.3</v>
      </c>
      <c r="I522" s="12"/>
      <c r="K522" s="4">
        <v>57</v>
      </c>
      <c r="L522" s="12"/>
      <c r="N522" s="4">
        <v>63.13</v>
      </c>
      <c r="O522" s="12"/>
      <c r="R522" s="4">
        <v>50.86</v>
      </c>
      <c r="S522" s="12"/>
      <c r="U522" s="4">
        <v>66.63</v>
      </c>
      <c r="V522" s="12"/>
      <c r="X522" s="4">
        <v>64.27</v>
      </c>
      <c r="Y522" s="12"/>
      <c r="AA522" s="4">
        <v>66.63</v>
      </c>
      <c r="AB522" s="12"/>
      <c r="AD522" s="4">
        <v>67.06</v>
      </c>
      <c r="AE522" s="12"/>
      <c r="AG522" s="4">
        <v>67.06</v>
      </c>
      <c r="AH522" s="12"/>
      <c r="AJ522" s="4">
        <v>67.06</v>
      </c>
      <c r="AK522" s="12"/>
      <c r="AM522" s="4">
        <v>70.25</v>
      </c>
      <c r="AN522" s="4">
        <v>50.54</v>
      </c>
      <c r="AO522" s="12"/>
      <c r="AQ522" s="4">
        <v>83.03</v>
      </c>
      <c r="AR522" s="12"/>
      <c r="AU522" s="12"/>
      <c r="AV522" s="4">
        <f>'[2]01_2021 UPDATE'!BD259</f>
        <v>50.86</v>
      </c>
      <c r="AW522" s="4">
        <f>'[2]01_2021 UPDATE'!BE259</f>
        <v>93.75</v>
      </c>
    </row>
    <row r="523" spans="1:49" x14ac:dyDescent="0.25">
      <c r="A523" s="3" t="s">
        <v>39</v>
      </c>
      <c r="B523" s="1" t="s">
        <v>356</v>
      </c>
      <c r="C523" t="s">
        <v>49</v>
      </c>
      <c r="D523" s="3">
        <v>72193</v>
      </c>
      <c r="E523" s="4">
        <v>1574</v>
      </c>
      <c r="F523" s="44"/>
      <c r="G523" s="4">
        <f t="shared" ref="G523" si="530">E523*0.7</f>
        <v>1101.8</v>
      </c>
      <c r="I523" s="12">
        <f>'[2]01_2021 UPDATE'!K260</f>
        <v>0</v>
      </c>
      <c r="J523" s="4">
        <f>E523*0.7</f>
        <v>1101.8</v>
      </c>
      <c r="L523" s="12">
        <f>'[2]01_2021 UPDATE'!N260</f>
        <v>0</v>
      </c>
      <c r="M523" s="4">
        <f t="shared" ref="M523" si="531">E523*0.75</f>
        <v>1180.5</v>
      </c>
      <c r="O523" s="12">
        <f>'[2]01_2021 UPDATE'!S260</f>
        <v>0</v>
      </c>
      <c r="P523" s="4">
        <f>E523*0.8</f>
        <v>1259.2</v>
      </c>
      <c r="Q523" s="4">
        <f t="shared" si="501"/>
        <v>802.74</v>
      </c>
      <c r="S523" s="12">
        <f>'[2]01_2021 UPDATE'!V260</f>
        <v>0</v>
      </c>
      <c r="T523" s="4">
        <v>370.06</v>
      </c>
      <c r="V523" s="12">
        <f>'[2]01_2021 UPDATE'!AE260</f>
        <v>0</v>
      </c>
      <c r="W523" s="4">
        <v>1200</v>
      </c>
      <c r="Y523" s="12">
        <f>'[2]01_2021 UPDATE'!AK260</f>
        <v>0</v>
      </c>
      <c r="Z523" s="4">
        <v>1195</v>
      </c>
      <c r="AB523" s="12">
        <f>'[2]01_2021 UPDATE'!AN260</f>
        <v>0</v>
      </c>
      <c r="AC523" s="4">
        <f>E523*0.75</f>
        <v>1180.5</v>
      </c>
      <c r="AE523" s="12">
        <f>'[2]01_2021 UPDATE'!AQ260</f>
        <v>0</v>
      </c>
      <c r="AF523" s="4">
        <f>+E523*0.75</f>
        <v>1180.5</v>
      </c>
      <c r="AH523" s="12">
        <f>'[2]01_2021 UPDATE'!AT260</f>
        <v>0</v>
      </c>
      <c r="AI523" s="4">
        <f>+E523*0.75</f>
        <v>1180.5</v>
      </c>
      <c r="AK523" s="12">
        <f>'[2]01_2021 UPDATE'!AW260</f>
        <v>0</v>
      </c>
      <c r="AL523" s="4">
        <v>388.56</v>
      </c>
      <c r="AM523" s="4">
        <v>359.4</v>
      </c>
      <c r="AN523" s="4">
        <v>185.03</v>
      </c>
      <c r="AO523" s="12"/>
      <c r="AP523" s="4">
        <f>E523*0.58</f>
        <v>912.92</v>
      </c>
      <c r="AR523" s="12">
        <f>'[2]01_2021 UPDATE'!AZ260</f>
        <v>0</v>
      </c>
      <c r="AS523" s="4">
        <f t="shared" si="510"/>
        <v>359.4</v>
      </c>
      <c r="AT523" s="4">
        <f t="shared" si="524"/>
        <v>1259.2</v>
      </c>
      <c r="AU523" s="12">
        <f>'[2]01_2021 UPDATE'!BC260</f>
        <v>0</v>
      </c>
    </row>
    <row r="524" spans="1:49" x14ac:dyDescent="0.25">
      <c r="A524" s="3"/>
      <c r="C524" t="s">
        <v>41</v>
      </c>
      <c r="D524" s="3">
        <v>72193</v>
      </c>
      <c r="E524" s="4">
        <v>136</v>
      </c>
      <c r="F524" s="44"/>
      <c r="H524" s="4">
        <f>E524*0.7</f>
        <v>95.199999999999989</v>
      </c>
      <c r="I524" s="12"/>
      <c r="K524" s="4">
        <v>60.72</v>
      </c>
      <c r="L524" s="12"/>
      <c r="N524" s="4">
        <v>67.27</v>
      </c>
      <c r="O524" s="12"/>
      <c r="R524" s="4">
        <v>53.93</v>
      </c>
      <c r="S524" s="12"/>
      <c r="U524" s="4">
        <v>71.03</v>
      </c>
      <c r="V524" s="12"/>
      <c r="X524" s="4">
        <v>68.459999999999994</v>
      </c>
      <c r="Y524" s="12"/>
      <c r="AA524" s="4">
        <v>71.03</v>
      </c>
      <c r="AB524" s="12"/>
      <c r="AD524" s="4">
        <v>71.430000000000007</v>
      </c>
      <c r="AE524" s="12"/>
      <c r="AG524" s="4">
        <v>71.430000000000007</v>
      </c>
      <c r="AH524" s="12"/>
      <c r="AJ524" s="4">
        <v>71.430000000000007</v>
      </c>
      <c r="AK524" s="12"/>
      <c r="AM524" s="4">
        <v>75.39</v>
      </c>
      <c r="AN524" s="4">
        <v>54.24</v>
      </c>
      <c r="AO524" s="12"/>
      <c r="AQ524" s="4">
        <v>88.51</v>
      </c>
      <c r="AR524" s="12"/>
      <c r="AU524" s="12"/>
      <c r="AV524" s="4">
        <f>'[2]01_2021 UPDATE'!BD260</f>
        <v>53.93</v>
      </c>
      <c r="AW524" s="4">
        <f>'[2]01_2021 UPDATE'!BE260</f>
        <v>99</v>
      </c>
    </row>
    <row r="525" spans="1:49" x14ac:dyDescent="0.25">
      <c r="A525" s="3" t="s">
        <v>39</v>
      </c>
      <c r="B525" s="1" t="s">
        <v>357</v>
      </c>
      <c r="C525" t="s">
        <v>49</v>
      </c>
      <c r="D525" s="3">
        <v>72194</v>
      </c>
      <c r="E525" s="4">
        <v>1515</v>
      </c>
      <c r="F525" s="44"/>
      <c r="G525" s="4">
        <f t="shared" ref="G525" si="532">E525*0.7</f>
        <v>1060.5</v>
      </c>
      <c r="I525" s="12">
        <f>'[2]01_2021 UPDATE'!K261</f>
        <v>0</v>
      </c>
      <c r="J525" s="4">
        <f>E525*0.7</f>
        <v>1060.5</v>
      </c>
      <c r="L525" s="12">
        <f>'[2]01_2021 UPDATE'!N261</f>
        <v>0</v>
      </c>
      <c r="M525" s="4">
        <f t="shared" ref="M525" si="533">E525*0.75</f>
        <v>1136.25</v>
      </c>
      <c r="O525" s="12">
        <f>'[2]01_2021 UPDATE'!S261</f>
        <v>0</v>
      </c>
      <c r="P525" s="4">
        <f>E525*0.8</f>
        <v>1212</v>
      </c>
      <c r="Q525" s="4">
        <f t="shared" si="501"/>
        <v>772.65</v>
      </c>
      <c r="S525" s="12">
        <f>'[2]01_2021 UPDATE'!V261</f>
        <v>0</v>
      </c>
      <c r="T525" s="4">
        <v>503.4</v>
      </c>
      <c r="V525" s="12">
        <f>'[2]01_2021 UPDATE'!AE261</f>
        <v>0</v>
      </c>
      <c r="W525" s="4">
        <v>1200</v>
      </c>
      <c r="Y525" s="12">
        <f>'[2]01_2021 UPDATE'!AK261</f>
        <v>0</v>
      </c>
      <c r="Z525" s="4">
        <v>1195</v>
      </c>
      <c r="AB525" s="12">
        <f>'[2]01_2021 UPDATE'!AN261</f>
        <v>0</v>
      </c>
      <c r="AC525" s="4">
        <f>E525*0.75</f>
        <v>1136.25</v>
      </c>
      <c r="AE525" s="12">
        <f>'[2]01_2021 UPDATE'!AQ261</f>
        <v>0</v>
      </c>
      <c r="AF525" s="4">
        <f>+E525*0.75</f>
        <v>1136.25</v>
      </c>
      <c r="AH525" s="12">
        <f>'[2]01_2021 UPDATE'!AT261</f>
        <v>0</v>
      </c>
      <c r="AI525" s="4">
        <f>+E525*0.75</f>
        <v>1136.25</v>
      </c>
      <c r="AK525" s="12">
        <f>'[2]01_2021 UPDATE'!AW261</f>
        <v>0</v>
      </c>
      <c r="AL525" s="4">
        <v>388.56</v>
      </c>
      <c r="AM525" s="4">
        <v>359.4</v>
      </c>
      <c r="AN525" s="4">
        <v>185.03</v>
      </c>
      <c r="AO525" s="12"/>
      <c r="AP525" s="4">
        <f>E525*0.58</f>
        <v>878.69999999999993</v>
      </c>
      <c r="AR525" s="12">
        <f>'[2]01_2021 UPDATE'!AZ261</f>
        <v>0</v>
      </c>
      <c r="AS525" s="4">
        <f t="shared" si="510"/>
        <v>359.4</v>
      </c>
      <c r="AT525" s="4">
        <f t="shared" si="524"/>
        <v>1212</v>
      </c>
      <c r="AU525" s="12">
        <f>'[2]01_2021 UPDATE'!BC261</f>
        <v>0</v>
      </c>
    </row>
    <row r="526" spans="1:49" x14ac:dyDescent="0.25">
      <c r="A526" s="3"/>
      <c r="C526" t="s">
        <v>41</v>
      </c>
      <c r="D526" s="3">
        <v>72194</v>
      </c>
      <c r="E526" s="4">
        <v>143</v>
      </c>
      <c r="F526" s="44"/>
      <c r="H526" s="4">
        <f>E526*0.7</f>
        <v>100.1</v>
      </c>
      <c r="I526" s="12"/>
      <c r="K526" s="4">
        <v>64.02</v>
      </c>
      <c r="L526" s="12"/>
      <c r="N526" s="4">
        <v>70.58</v>
      </c>
      <c r="O526" s="12"/>
      <c r="R526" s="4">
        <v>56.66</v>
      </c>
      <c r="S526" s="12"/>
      <c r="U526" s="4">
        <v>74.08</v>
      </c>
      <c r="V526" s="12"/>
      <c r="X526" s="4">
        <v>72.180000000000007</v>
      </c>
      <c r="Y526" s="12"/>
      <c r="AA526" s="4">
        <v>74.08</v>
      </c>
      <c r="AB526" s="12"/>
      <c r="AD526" s="4">
        <v>75.319999999999993</v>
      </c>
      <c r="AE526" s="12"/>
      <c r="AG526" s="4">
        <v>75.319999999999993</v>
      </c>
      <c r="AH526" s="12"/>
      <c r="AJ526" s="4">
        <v>75.319999999999993</v>
      </c>
      <c r="AK526" s="12"/>
      <c r="AM526" s="4">
        <v>79.19</v>
      </c>
      <c r="AN526" s="4">
        <v>56.97</v>
      </c>
      <c r="AO526" s="12"/>
      <c r="AQ526" s="4">
        <v>92.31</v>
      </c>
      <c r="AR526" s="12"/>
      <c r="AU526" s="12"/>
      <c r="AV526" s="4">
        <f>'[2]01_2021 UPDATE'!BD261</f>
        <v>56.66</v>
      </c>
      <c r="AW526" s="4">
        <f>'[2]01_2021 UPDATE'!BE261</f>
        <v>104.25</v>
      </c>
    </row>
    <row r="527" spans="1:49" x14ac:dyDescent="0.25">
      <c r="A527" s="3" t="s">
        <v>39</v>
      </c>
      <c r="B527" s="1" t="s">
        <v>358</v>
      </c>
      <c r="C527" t="s">
        <v>49</v>
      </c>
      <c r="D527" s="3">
        <v>72195</v>
      </c>
      <c r="E527" s="4">
        <v>2310</v>
      </c>
      <c r="F527" s="44"/>
      <c r="G527" s="4">
        <f t="shared" ref="G527" si="534">E527*0.7</f>
        <v>1617</v>
      </c>
      <c r="I527" s="12">
        <f>'[2]01_2021 UPDATE'!K262</f>
        <v>0</v>
      </c>
      <c r="J527" s="4">
        <v>800</v>
      </c>
      <c r="L527" s="12">
        <f>'[2]01_2021 UPDATE'!N262</f>
        <v>0</v>
      </c>
      <c r="M527" s="4">
        <v>800</v>
      </c>
      <c r="O527" s="12">
        <f>'[2]01_2021 UPDATE'!S262</f>
        <v>0</v>
      </c>
      <c r="P527" s="4">
        <f>E527*0.8</f>
        <v>1848</v>
      </c>
      <c r="Q527" s="4">
        <f t="shared" si="501"/>
        <v>1178.0999999999999</v>
      </c>
      <c r="S527" s="12">
        <f>'[2]01_2021 UPDATE'!V262</f>
        <v>0</v>
      </c>
      <c r="T527" s="4">
        <v>736.04</v>
      </c>
      <c r="V527" s="12">
        <f>'[2]01_2021 UPDATE'!AE262</f>
        <v>0</v>
      </c>
      <c r="W527" s="4">
        <v>1650</v>
      </c>
      <c r="Y527" s="12">
        <f>'[2]01_2021 UPDATE'!AK262</f>
        <v>0</v>
      </c>
      <c r="Z527" s="4">
        <v>950</v>
      </c>
      <c r="AB527" s="12">
        <f>'[2]01_2021 UPDATE'!AN262</f>
        <v>0</v>
      </c>
      <c r="AC527" s="4">
        <v>800</v>
      </c>
      <c r="AE527" s="12">
        <f>'[2]01_2021 UPDATE'!AQ262</f>
        <v>0</v>
      </c>
      <c r="AF527" s="4">
        <f>+E527*0.75</f>
        <v>1732.5</v>
      </c>
      <c r="AH527" s="12">
        <f>'[2]01_2021 UPDATE'!AT262</f>
        <v>0</v>
      </c>
      <c r="AI527" s="4">
        <f>+E527*0.75</f>
        <v>1732.5</v>
      </c>
      <c r="AK527" s="12">
        <f>'[2]01_2021 UPDATE'!AW262</f>
        <v>0</v>
      </c>
      <c r="AL527" s="4">
        <v>528.57000000000005</v>
      </c>
      <c r="AM527" s="4">
        <v>488.9</v>
      </c>
      <c r="AN527" s="4">
        <v>251.7</v>
      </c>
      <c r="AO527" s="12"/>
      <c r="AP527" s="4">
        <f>E527*0.58</f>
        <v>1339.8</v>
      </c>
      <c r="AR527" s="12">
        <f>'[2]01_2021 UPDATE'!AZ262</f>
        <v>0</v>
      </c>
      <c r="AS527" s="4">
        <f t="shared" si="510"/>
        <v>488.9</v>
      </c>
      <c r="AT527" s="4">
        <f t="shared" si="524"/>
        <v>1848</v>
      </c>
      <c r="AU527" s="12">
        <f>'[2]01_2021 UPDATE'!BC262</f>
        <v>0</v>
      </c>
    </row>
    <row r="528" spans="1:49" x14ac:dyDescent="0.25">
      <c r="A528" s="3"/>
      <c r="C528" t="s">
        <v>41</v>
      </c>
      <c r="D528" s="3">
        <v>72195</v>
      </c>
      <c r="E528" s="4">
        <v>191</v>
      </c>
      <c r="F528" s="44"/>
      <c r="H528" s="4">
        <f>E528*0.7</f>
        <v>133.69999999999999</v>
      </c>
      <c r="I528" s="12"/>
      <c r="K528" s="4">
        <v>95</v>
      </c>
      <c r="L528" s="12"/>
      <c r="N528" s="4">
        <v>84.87</v>
      </c>
      <c r="O528" s="12"/>
      <c r="R528" s="4">
        <v>68.14</v>
      </c>
      <c r="S528" s="12"/>
      <c r="U528" s="4">
        <v>89.74</v>
      </c>
      <c r="V528" s="12"/>
      <c r="X528" s="4">
        <v>86.75</v>
      </c>
      <c r="Y528" s="12"/>
      <c r="AA528" s="4">
        <v>89.74</v>
      </c>
      <c r="AB528" s="12"/>
      <c r="AD528" s="4">
        <v>90.52</v>
      </c>
      <c r="AE528" s="12"/>
      <c r="AG528" s="4">
        <v>90.52</v>
      </c>
      <c r="AH528" s="12"/>
      <c r="AJ528" s="4">
        <v>90.52</v>
      </c>
      <c r="AK528" s="12"/>
      <c r="AM528" s="4">
        <v>94.45</v>
      </c>
      <c r="AN528" s="4">
        <v>67.95</v>
      </c>
      <c r="AO528" s="12"/>
      <c r="AQ528" s="4">
        <v>111.83</v>
      </c>
      <c r="AR528" s="12"/>
      <c r="AU528" s="12"/>
      <c r="AV528" s="4">
        <f>'[2]01_2021 UPDATE'!BD262</f>
        <v>68.14</v>
      </c>
      <c r="AW528" s="4">
        <f>'[2]01_2021 UPDATE'!BE262</f>
        <v>138.75</v>
      </c>
    </row>
    <row r="529" spans="1:49" x14ac:dyDescent="0.25">
      <c r="A529" s="3" t="s">
        <v>39</v>
      </c>
      <c r="B529" s="1" t="s">
        <v>359</v>
      </c>
      <c r="C529" t="s">
        <v>49</v>
      </c>
      <c r="D529" s="3">
        <v>72196</v>
      </c>
      <c r="E529" s="4">
        <v>2476</v>
      </c>
      <c r="F529" s="44"/>
      <c r="G529" s="4">
        <f t="shared" ref="G529" si="535">E529*0.7</f>
        <v>1733.1999999999998</v>
      </c>
      <c r="I529" s="12">
        <f>'[2]01_2021 UPDATE'!K263</f>
        <v>0</v>
      </c>
      <c r="J529" s="4">
        <v>800</v>
      </c>
      <c r="L529" s="12">
        <f>'[2]01_2021 UPDATE'!N263</f>
        <v>0</v>
      </c>
      <c r="M529" s="4">
        <v>800</v>
      </c>
      <c r="O529" s="12">
        <f>'[2]01_2021 UPDATE'!S263</f>
        <v>0</v>
      </c>
      <c r="P529" s="4">
        <f>E529*0.8</f>
        <v>1980.8000000000002</v>
      </c>
      <c r="Q529" s="4">
        <f t="shared" si="501"/>
        <v>1262.76</v>
      </c>
      <c r="S529" s="12">
        <f>'[2]01_2021 UPDATE'!V263</f>
        <v>0</v>
      </c>
      <c r="T529" s="4">
        <v>736.04</v>
      </c>
      <c r="V529" s="12">
        <f>'[2]01_2021 UPDATE'!AE263</f>
        <v>0</v>
      </c>
      <c r="W529" s="4">
        <v>1650</v>
      </c>
      <c r="Y529" s="12">
        <f>'[2]01_2021 UPDATE'!AK263</f>
        <v>0</v>
      </c>
      <c r="Z529" s="4">
        <v>950</v>
      </c>
      <c r="AB529" s="12">
        <f>'[2]01_2021 UPDATE'!AN263</f>
        <v>0</v>
      </c>
      <c r="AC529" s="4">
        <v>800</v>
      </c>
      <c r="AE529" s="12">
        <f>'[2]01_2021 UPDATE'!AQ263</f>
        <v>0</v>
      </c>
      <c r="AF529" s="4">
        <f>+E529*0.75</f>
        <v>1857</v>
      </c>
      <c r="AH529" s="12">
        <f>'[2]01_2021 UPDATE'!AT263</f>
        <v>0</v>
      </c>
      <c r="AI529" s="4">
        <f>+E529*0.75</f>
        <v>1857</v>
      </c>
      <c r="AK529" s="12">
        <f>'[2]01_2021 UPDATE'!AW263</f>
        <v>0</v>
      </c>
      <c r="AL529" s="4">
        <v>772.84</v>
      </c>
      <c r="AM529" s="4">
        <v>714.84</v>
      </c>
      <c r="AN529" s="4">
        <v>368.02</v>
      </c>
      <c r="AO529" s="12"/>
      <c r="AP529" s="4">
        <f>E529*0.58</f>
        <v>1436.08</v>
      </c>
      <c r="AR529" s="12">
        <f>'[2]01_2021 UPDATE'!AZ263</f>
        <v>0</v>
      </c>
      <c r="AS529" s="4">
        <f t="shared" si="510"/>
        <v>714.84</v>
      </c>
      <c r="AT529" s="4">
        <f t="shared" si="524"/>
        <v>1980.8000000000002</v>
      </c>
      <c r="AU529" s="12">
        <f>'[2]01_2021 UPDATE'!BC263</f>
        <v>0</v>
      </c>
    </row>
    <row r="530" spans="1:49" x14ac:dyDescent="0.25">
      <c r="A530" s="3"/>
      <c r="C530" t="s">
        <v>41</v>
      </c>
      <c r="D530" s="3">
        <v>72196</v>
      </c>
      <c r="E530" s="4">
        <v>227</v>
      </c>
      <c r="F530" s="44"/>
      <c r="H530" s="4">
        <f>E530*0.7</f>
        <v>158.89999999999998</v>
      </c>
      <c r="I530" s="12"/>
      <c r="K530" s="4">
        <v>95</v>
      </c>
      <c r="L530" s="12"/>
      <c r="N530" s="4">
        <v>100.39</v>
      </c>
      <c r="O530" s="12"/>
      <c r="R530" s="4">
        <v>80.7</v>
      </c>
      <c r="S530" s="12"/>
      <c r="U530" s="4">
        <v>105.42</v>
      </c>
      <c r="V530" s="12"/>
      <c r="X530" s="4">
        <v>102.62</v>
      </c>
      <c r="Y530" s="12"/>
      <c r="AA530" s="4">
        <v>105.42</v>
      </c>
      <c r="AB530" s="12"/>
      <c r="AD530" s="4">
        <v>107.08</v>
      </c>
      <c r="AE530" s="12"/>
      <c r="AG530" s="4">
        <v>107.08</v>
      </c>
      <c r="AH530" s="12"/>
      <c r="AJ530" s="4">
        <v>107.08</v>
      </c>
      <c r="AK530" s="12"/>
      <c r="AM530" s="4">
        <v>112.3</v>
      </c>
      <c r="AN530" s="4">
        <v>80.790000000000006</v>
      </c>
      <c r="AO530" s="12"/>
      <c r="AQ530" s="4">
        <v>131.38</v>
      </c>
      <c r="AR530" s="12"/>
      <c r="AU530" s="12"/>
      <c r="AV530" s="4">
        <f>'[2]01_2021 UPDATE'!BD263</f>
        <v>80.7</v>
      </c>
      <c r="AW530" s="4">
        <f>'[2]01_2021 UPDATE'!BE263</f>
        <v>165</v>
      </c>
    </row>
    <row r="531" spans="1:49" x14ac:dyDescent="0.25">
      <c r="A531" s="3" t="s">
        <v>39</v>
      </c>
      <c r="B531" s="1" t="s">
        <v>360</v>
      </c>
      <c r="C531" t="s">
        <v>49</v>
      </c>
      <c r="D531" s="3">
        <v>72197</v>
      </c>
      <c r="E531" s="4">
        <v>3014</v>
      </c>
      <c r="F531" s="44"/>
      <c r="G531" s="4">
        <f t="shared" ref="G531" si="536">E531*0.7</f>
        <v>2109.7999999999997</v>
      </c>
      <c r="I531" s="12">
        <f>'[2]01_2021 UPDATE'!K264</f>
        <v>0</v>
      </c>
      <c r="J531" s="4">
        <v>800</v>
      </c>
      <c r="L531" s="12">
        <f>'[2]01_2021 UPDATE'!N264</f>
        <v>0</v>
      </c>
      <c r="M531" s="4">
        <f>'[2]01_2021 UPDATE'!O264</f>
        <v>800</v>
      </c>
      <c r="O531" s="12">
        <f>'[2]01_2021 UPDATE'!S264</f>
        <v>0</v>
      </c>
      <c r="P531" s="4">
        <f>E531*0.8</f>
        <v>2411.2000000000003</v>
      </c>
      <c r="Q531" s="4">
        <f t="shared" si="501"/>
        <v>1537.14</v>
      </c>
      <c r="S531" s="12">
        <f>'[2]01_2021 UPDATE'!V264</f>
        <v>0</v>
      </c>
      <c r="T531" s="4">
        <v>736.04</v>
      </c>
      <c r="V531" s="12">
        <f>'[2]01_2021 UPDATE'!AE264</f>
        <v>0</v>
      </c>
      <c r="W531" s="4">
        <v>1650</v>
      </c>
      <c r="Y531" s="12">
        <f>'[2]01_2021 UPDATE'!AK264</f>
        <v>0</v>
      </c>
      <c r="Z531" s="4">
        <v>950</v>
      </c>
      <c r="AB531" s="12">
        <f>'[2]01_2021 UPDATE'!AN264</f>
        <v>0</v>
      </c>
      <c r="AC531" s="4">
        <v>800</v>
      </c>
      <c r="AE531" s="12">
        <f>'[2]01_2021 UPDATE'!AQ264</f>
        <v>0</v>
      </c>
      <c r="AF531" s="4">
        <f>+E531*0.75</f>
        <v>2260.5</v>
      </c>
      <c r="AH531" s="12">
        <f>'[2]01_2021 UPDATE'!AT264</f>
        <v>0</v>
      </c>
      <c r="AI531" s="4">
        <f>+E531*0.75</f>
        <v>2260.5</v>
      </c>
      <c r="AK531" s="12">
        <f>'[2]01_2021 UPDATE'!AW264</f>
        <v>0</v>
      </c>
      <c r="AL531" s="4">
        <v>772.84</v>
      </c>
      <c r="AM531" s="4">
        <v>714.84</v>
      </c>
      <c r="AN531" s="4">
        <v>368.02</v>
      </c>
      <c r="AO531" s="12"/>
      <c r="AP531" s="4">
        <f>E531*0.58</f>
        <v>1748.12</v>
      </c>
      <c r="AR531" s="12">
        <f>'[2]01_2021 UPDATE'!AZ264</f>
        <v>0</v>
      </c>
      <c r="AS531" s="4">
        <f t="shared" si="510"/>
        <v>714.84</v>
      </c>
      <c r="AT531" s="4">
        <f t="shared" si="524"/>
        <v>2411.2000000000003</v>
      </c>
      <c r="AU531" s="12">
        <f>'[2]01_2021 UPDATE'!BC264</f>
        <v>0</v>
      </c>
    </row>
    <row r="532" spans="1:49" x14ac:dyDescent="0.25">
      <c r="A532" s="3"/>
      <c r="C532" t="s">
        <v>41</v>
      </c>
      <c r="D532" s="3">
        <v>72197</v>
      </c>
      <c r="E532" s="4">
        <v>294</v>
      </c>
      <c r="F532" s="44"/>
      <c r="H532" s="4">
        <f>E532*0.7</f>
        <v>205.79999999999998</v>
      </c>
      <c r="I532" s="12"/>
      <c r="K532" s="4">
        <v>95</v>
      </c>
      <c r="L532" s="12"/>
      <c r="N532" s="4">
        <v>127.18</v>
      </c>
      <c r="O532" s="12"/>
      <c r="R532" s="4">
        <v>105.14</v>
      </c>
      <c r="S532" s="12"/>
      <c r="U532" s="4">
        <v>134.22999999999999</v>
      </c>
      <c r="V532" s="12"/>
      <c r="X532" s="4">
        <v>129.41999999999999</v>
      </c>
      <c r="Y532" s="12"/>
      <c r="AA532" s="4">
        <v>134.22999999999999</v>
      </c>
      <c r="AB532" s="12"/>
      <c r="AD532" s="4">
        <v>135.04</v>
      </c>
      <c r="AE532" s="12"/>
      <c r="AG532" s="4">
        <v>135.04</v>
      </c>
      <c r="AH532" s="12"/>
      <c r="AJ532" s="4">
        <v>135.04</v>
      </c>
      <c r="AK532" s="12"/>
      <c r="AM532" s="4">
        <v>142.78</v>
      </c>
      <c r="AN532" s="4">
        <v>102.72</v>
      </c>
      <c r="AO532" s="12"/>
      <c r="AQ532" s="4">
        <v>167.27</v>
      </c>
      <c r="AR532" s="12"/>
      <c r="AU532" s="12"/>
      <c r="AV532" s="4">
        <f>'[2]01_2021 UPDATE'!BD264</f>
        <v>95</v>
      </c>
      <c r="AW532" s="4">
        <f>'[2]01_2021 UPDATE'!BE264</f>
        <v>213.75</v>
      </c>
    </row>
    <row r="533" spans="1:49" x14ac:dyDescent="0.25">
      <c r="A533" s="3" t="s">
        <v>39</v>
      </c>
      <c r="B533" s="1" t="s">
        <v>361</v>
      </c>
      <c r="C533" t="s">
        <v>49</v>
      </c>
      <c r="D533" s="3">
        <v>73000</v>
      </c>
      <c r="E533" s="4">
        <v>251</v>
      </c>
      <c r="F533" s="44"/>
      <c r="G533" s="4">
        <f t="shared" ref="G533" si="537">E533*0.7</f>
        <v>175.7</v>
      </c>
      <c r="I533" s="12">
        <f>'[2]01_2021 UPDATE'!K268</f>
        <v>0</v>
      </c>
      <c r="J533" s="4">
        <f>E533*0.7</f>
        <v>175.7</v>
      </c>
      <c r="L533" s="12">
        <f>'[2]01_2021 UPDATE'!N268</f>
        <v>0</v>
      </c>
      <c r="M533" s="4">
        <f t="shared" ref="M533" si="538">E533*0.75</f>
        <v>188.25</v>
      </c>
      <c r="O533" s="12">
        <f>'[2]01_2021 UPDATE'!S268</f>
        <v>0</v>
      </c>
      <c r="P533" s="4">
        <f>E533*0.8</f>
        <v>200.8</v>
      </c>
      <c r="Q533" s="4">
        <f t="shared" si="501"/>
        <v>128.01</v>
      </c>
      <c r="S533" s="12">
        <f>'[2]01_2021 UPDATE'!V268</f>
        <v>0</v>
      </c>
      <c r="T533" s="4">
        <v>220.56</v>
      </c>
      <c r="V533" s="12">
        <f>'[2]01_2021 UPDATE'!AE268</f>
        <v>0</v>
      </c>
      <c r="W533" s="4">
        <f t="shared" ref="W533" si="539">E533*0.65</f>
        <v>163.15</v>
      </c>
      <c r="Y533" s="12">
        <f>'[2]01_2021 UPDATE'!AK268</f>
        <v>0</v>
      </c>
      <c r="Z533" s="4">
        <f>E533*0.85</f>
        <v>213.35</v>
      </c>
      <c r="AB533" s="12">
        <f>'[2]01_2021 UPDATE'!AN268</f>
        <v>0</v>
      </c>
      <c r="AC533" s="4">
        <f>E533*0.75</f>
        <v>188.25</v>
      </c>
      <c r="AE533" s="12">
        <f>'[2]01_2021 UPDATE'!AQ268</f>
        <v>0</v>
      </c>
      <c r="AF533" s="4">
        <f>+E533*0.75</f>
        <v>188.25</v>
      </c>
      <c r="AH533" s="12">
        <f>'[2]01_2021 UPDATE'!AT268</f>
        <v>0</v>
      </c>
      <c r="AI533" s="4">
        <f>+E533*0.75</f>
        <v>188.25</v>
      </c>
      <c r="AK533" s="12">
        <f>'[2]01_2021 UPDATE'!AW268</f>
        <v>0</v>
      </c>
      <c r="AL533" s="4">
        <v>192.78</v>
      </c>
      <c r="AM533" s="4">
        <v>178.31</v>
      </c>
      <c r="AN533" s="4">
        <v>91.8</v>
      </c>
      <c r="AO533" s="12"/>
      <c r="AP533" s="4">
        <f>E533*0.58</f>
        <v>145.57999999999998</v>
      </c>
      <c r="AR533" s="12">
        <f>'[2]01_2021 UPDATE'!AZ268</f>
        <v>0</v>
      </c>
      <c r="AS533" s="4">
        <f t="shared" si="510"/>
        <v>128.01</v>
      </c>
      <c r="AT533" s="4">
        <f t="shared" si="524"/>
        <v>220.56</v>
      </c>
      <c r="AU533" s="12">
        <f>'[2]01_2021 UPDATE'!BC268</f>
        <v>0</v>
      </c>
    </row>
    <row r="534" spans="1:49" x14ac:dyDescent="0.25">
      <c r="A534" s="3"/>
      <c r="C534" t="s">
        <v>41</v>
      </c>
      <c r="D534" s="3">
        <v>73000</v>
      </c>
      <c r="E534" s="4">
        <v>19</v>
      </c>
      <c r="F534" s="44"/>
      <c r="H534" s="4">
        <f>E534*0.7</f>
        <v>13.299999999999999</v>
      </c>
      <c r="I534" s="12"/>
      <c r="K534" s="4">
        <v>8.6199999999999992</v>
      </c>
      <c r="L534" s="12"/>
      <c r="N534" s="4">
        <v>9.85</v>
      </c>
      <c r="O534" s="12"/>
      <c r="R534" s="4">
        <v>7.44</v>
      </c>
      <c r="S534" s="12"/>
      <c r="U534" s="4">
        <v>10.47</v>
      </c>
      <c r="V534" s="12"/>
      <c r="X534" s="4">
        <v>10.02</v>
      </c>
      <c r="Y534" s="12"/>
      <c r="AA534" s="4">
        <v>10.47</v>
      </c>
      <c r="AB534" s="12"/>
      <c r="AD534" s="4">
        <v>10.45</v>
      </c>
      <c r="AE534" s="12"/>
      <c r="AG534" s="4">
        <v>10.45</v>
      </c>
      <c r="AH534" s="12"/>
      <c r="AJ534" s="4">
        <v>10.45</v>
      </c>
      <c r="AK534" s="12"/>
      <c r="AM534" s="4">
        <v>11.34</v>
      </c>
      <c r="AN534" s="4">
        <v>8.16</v>
      </c>
      <c r="AO534" s="12"/>
      <c r="AQ534" s="4">
        <v>13.05</v>
      </c>
      <c r="AR534" s="12"/>
      <c r="AU534" s="12"/>
      <c r="AV534" s="4">
        <f>'[2]01_2021 UPDATE'!BD268</f>
        <v>7.44</v>
      </c>
      <c r="AW534" s="4">
        <f>'[2]01_2021 UPDATE'!BE268</f>
        <v>13.5</v>
      </c>
    </row>
    <row r="535" spans="1:49" x14ac:dyDescent="0.25">
      <c r="A535" s="3" t="s">
        <v>39</v>
      </c>
      <c r="B535" s="1" t="s">
        <v>362</v>
      </c>
      <c r="C535" t="s">
        <v>49</v>
      </c>
      <c r="D535" s="3">
        <v>73010</v>
      </c>
      <c r="E535" s="4">
        <v>267</v>
      </c>
      <c r="F535" s="44"/>
      <c r="G535" s="4">
        <f t="shared" ref="G535" si="540">E535*0.7</f>
        <v>186.89999999999998</v>
      </c>
      <c r="I535" s="12">
        <f>'[2]01_2021 UPDATE'!K270</f>
        <v>0</v>
      </c>
      <c r="J535" s="4">
        <f>E535*0.7</f>
        <v>186.89999999999998</v>
      </c>
      <c r="L535" s="12">
        <f>'[2]01_2021 UPDATE'!N270</f>
        <v>0</v>
      </c>
      <c r="M535" s="4">
        <f t="shared" ref="M535" si="541">E535*0.75</f>
        <v>200.25</v>
      </c>
      <c r="O535" s="12">
        <f>'[2]01_2021 UPDATE'!S270</f>
        <v>0</v>
      </c>
      <c r="P535" s="4">
        <f>E535*0.8</f>
        <v>213.60000000000002</v>
      </c>
      <c r="Q535" s="4">
        <f t="shared" si="501"/>
        <v>136.17000000000002</v>
      </c>
      <c r="S535" s="12">
        <f>'[2]01_2021 UPDATE'!V270</f>
        <v>0</v>
      </c>
      <c r="T535" s="4">
        <v>183.6</v>
      </c>
      <c r="V535" s="12">
        <f>'[2]01_2021 UPDATE'!AE270</f>
        <v>0</v>
      </c>
      <c r="W535" s="4">
        <f t="shared" ref="W535" si="542">E535*0.65</f>
        <v>173.55</v>
      </c>
      <c r="Y535" s="12">
        <f>'[2]01_2021 UPDATE'!AK270</f>
        <v>0</v>
      </c>
      <c r="Z535" s="4">
        <f>E535*0.85</f>
        <v>226.95</v>
      </c>
      <c r="AB535" s="12">
        <f>'[2]01_2021 UPDATE'!AN270</f>
        <v>0</v>
      </c>
      <c r="AC535" s="4">
        <f>E535*0.75</f>
        <v>200.25</v>
      </c>
      <c r="AE535" s="12">
        <f>'[2]01_2021 UPDATE'!AQ270</f>
        <v>0</v>
      </c>
      <c r="AF535" s="4">
        <f>+E535*0.75</f>
        <v>200.25</v>
      </c>
      <c r="AH535" s="12">
        <f>'[2]01_2021 UPDATE'!AT270</f>
        <v>0</v>
      </c>
      <c r="AI535" s="4">
        <f>+E535*0.75</f>
        <v>200.25</v>
      </c>
      <c r="AK535" s="12">
        <f>'[2]01_2021 UPDATE'!AW270</f>
        <v>0</v>
      </c>
      <c r="AL535" s="4">
        <v>231.59</v>
      </c>
      <c r="AM535" s="4">
        <v>214.21</v>
      </c>
      <c r="AN535" s="4">
        <v>110.28</v>
      </c>
      <c r="AO535" s="12"/>
      <c r="AP535" s="4">
        <f>E535*0.58</f>
        <v>154.85999999999999</v>
      </c>
      <c r="AR535" s="12">
        <f>'[2]01_2021 UPDATE'!AZ270</f>
        <v>0</v>
      </c>
      <c r="AS535" s="4">
        <f t="shared" si="510"/>
        <v>136.17000000000002</v>
      </c>
      <c r="AT535" s="4">
        <f t="shared" si="524"/>
        <v>231.59</v>
      </c>
      <c r="AU535" s="12">
        <f>'[2]01_2021 UPDATE'!BC270</f>
        <v>0</v>
      </c>
    </row>
    <row r="536" spans="1:49" x14ac:dyDescent="0.25">
      <c r="A536" s="3"/>
      <c r="C536" t="s">
        <v>41</v>
      </c>
      <c r="D536" s="3">
        <v>73010</v>
      </c>
      <c r="E536" s="4">
        <v>21</v>
      </c>
      <c r="F536" s="44"/>
      <c r="H536" s="4">
        <f>E536*0.7</f>
        <v>14.7</v>
      </c>
      <c r="I536" s="12"/>
      <c r="K536" s="4">
        <v>9.35</v>
      </c>
      <c r="L536" s="12"/>
      <c r="N536" s="4">
        <v>10.69</v>
      </c>
      <c r="O536" s="12"/>
      <c r="R536" s="4">
        <v>8.1199999999999992</v>
      </c>
      <c r="S536" s="12"/>
      <c r="U536" s="4">
        <v>11.36</v>
      </c>
      <c r="V536" s="12"/>
      <c r="X536" s="4">
        <v>10.86</v>
      </c>
      <c r="Y536" s="12"/>
      <c r="AA536" s="4">
        <v>11.36</v>
      </c>
      <c r="AB536" s="12"/>
      <c r="AD536" s="4">
        <v>11.33</v>
      </c>
      <c r="AE536" s="12"/>
      <c r="AG536" s="4">
        <v>11.33</v>
      </c>
      <c r="AH536" s="12"/>
      <c r="AJ536" s="4">
        <v>11.33</v>
      </c>
      <c r="AK536" s="12"/>
      <c r="AM536" s="4">
        <v>12.8</v>
      </c>
      <c r="AN536" s="4">
        <v>9.2100000000000009</v>
      </c>
      <c r="AO536" s="12"/>
      <c r="AQ536" s="4">
        <v>14.16</v>
      </c>
      <c r="AR536" s="12"/>
      <c r="AU536" s="12"/>
      <c r="AV536" s="4">
        <f>'[2]01_2021 UPDATE'!BD270</f>
        <v>8.1199999999999992</v>
      </c>
      <c r="AW536" s="4">
        <f>'[2]01_2021 UPDATE'!BE270</f>
        <v>15</v>
      </c>
    </row>
    <row r="537" spans="1:49" x14ac:dyDescent="0.25">
      <c r="A537" s="3" t="s">
        <v>39</v>
      </c>
      <c r="B537" s="1" t="s">
        <v>363</v>
      </c>
      <c r="C537" t="s">
        <v>49</v>
      </c>
      <c r="D537" s="3">
        <v>73030</v>
      </c>
      <c r="E537" s="4">
        <v>273</v>
      </c>
      <c r="F537" s="44"/>
      <c r="G537" s="4">
        <f t="shared" ref="G537" si="543">E537*0.7</f>
        <v>191.1</v>
      </c>
      <c r="I537" s="12">
        <f>'[2]01_2021 UPDATE'!K272</f>
        <v>0</v>
      </c>
      <c r="J537" s="4">
        <f>E537*0.7</f>
        <v>191.1</v>
      </c>
      <c r="L537" s="12">
        <f>'[2]01_2021 UPDATE'!N272</f>
        <v>0</v>
      </c>
      <c r="M537" s="4">
        <f t="shared" ref="M537" si="544">E537*0.75</f>
        <v>204.75</v>
      </c>
      <c r="O537" s="12">
        <f>'[2]01_2021 UPDATE'!S272</f>
        <v>0</v>
      </c>
      <c r="P537" s="4">
        <f>E537*0.8</f>
        <v>218.4</v>
      </c>
      <c r="Q537" s="4">
        <f t="shared" si="501"/>
        <v>139.22999999999999</v>
      </c>
      <c r="S537" s="12">
        <f>'[2]01_2021 UPDATE'!V272</f>
        <v>0</v>
      </c>
      <c r="T537" s="4">
        <v>183.6</v>
      </c>
      <c r="V537" s="12">
        <f>'[2]01_2021 UPDATE'!AE272</f>
        <v>0</v>
      </c>
      <c r="W537" s="4">
        <f t="shared" ref="W537" si="545">E537*0.65</f>
        <v>177.45000000000002</v>
      </c>
      <c r="Y537" s="12">
        <f>'[2]01_2021 UPDATE'!AK272</f>
        <v>0</v>
      </c>
      <c r="Z537" s="4">
        <f>E537*0.85</f>
        <v>232.04999999999998</v>
      </c>
      <c r="AB537" s="12">
        <f>'[2]01_2021 UPDATE'!AN272</f>
        <v>0</v>
      </c>
      <c r="AC537" s="4">
        <f>E537*0.75</f>
        <v>204.75</v>
      </c>
      <c r="AE537" s="12">
        <f>'[2]01_2021 UPDATE'!AQ272</f>
        <v>0</v>
      </c>
      <c r="AF537" s="4">
        <f>+E537*0.75</f>
        <v>204.75</v>
      </c>
      <c r="AH537" s="12">
        <f>'[2]01_2021 UPDATE'!AT272</f>
        <v>0</v>
      </c>
      <c r="AI537" s="4">
        <f>+E537*0.75</f>
        <v>204.75</v>
      </c>
      <c r="AK537" s="12">
        <f>'[2]01_2021 UPDATE'!AW272</f>
        <v>0</v>
      </c>
      <c r="AL537" s="4">
        <v>192.78</v>
      </c>
      <c r="AM537" s="4">
        <v>178.31</v>
      </c>
      <c r="AN537" s="4">
        <v>91.8</v>
      </c>
      <c r="AO537" s="12"/>
      <c r="AP537" s="4">
        <f>E537*0.58</f>
        <v>158.33999999999997</v>
      </c>
      <c r="AR537" s="12">
        <f>'[2]01_2021 UPDATE'!AZ272</f>
        <v>0</v>
      </c>
      <c r="AS537" s="4">
        <f t="shared" si="510"/>
        <v>139.22999999999999</v>
      </c>
      <c r="AT537" s="4">
        <f t="shared" si="524"/>
        <v>232.04999999999998</v>
      </c>
      <c r="AU537" s="12">
        <f>'[2]01_2021 UPDATE'!BC272</f>
        <v>0</v>
      </c>
    </row>
    <row r="538" spans="1:49" x14ac:dyDescent="0.25">
      <c r="A538" s="3"/>
      <c r="C538" t="s">
        <v>41</v>
      </c>
      <c r="D538" s="3">
        <v>73030</v>
      </c>
      <c r="E538" s="4">
        <v>21</v>
      </c>
      <c r="F538" s="44"/>
      <c r="H538" s="4">
        <f>E538*0.7</f>
        <v>14.7</v>
      </c>
      <c r="I538" s="12"/>
      <c r="K538" s="4">
        <v>9.7100000000000009</v>
      </c>
      <c r="L538" s="12"/>
      <c r="N538" s="4">
        <v>11.09</v>
      </c>
      <c r="O538" s="12"/>
      <c r="R538" s="4">
        <v>8.4700000000000006</v>
      </c>
      <c r="S538" s="12"/>
      <c r="U538" s="4">
        <v>11.79</v>
      </c>
      <c r="V538" s="12"/>
      <c r="X538" s="4">
        <v>11.28</v>
      </c>
      <c r="Y538" s="12"/>
      <c r="AA538" s="4">
        <v>11.79</v>
      </c>
      <c r="AB538" s="12"/>
      <c r="AD538" s="4">
        <v>11.77</v>
      </c>
      <c r="AE538" s="12"/>
      <c r="AG538" s="4">
        <v>11.77</v>
      </c>
      <c r="AH538" s="12"/>
      <c r="AJ538" s="4">
        <v>11.77</v>
      </c>
      <c r="AK538" s="12"/>
      <c r="AM538" s="4">
        <v>12.77</v>
      </c>
      <c r="AN538" s="4">
        <v>9.19</v>
      </c>
      <c r="AO538" s="12"/>
      <c r="AQ538" s="4">
        <v>14.7</v>
      </c>
      <c r="AR538" s="12"/>
      <c r="AU538" s="12"/>
      <c r="AV538" s="4">
        <f>'[2]01_2021 UPDATE'!BD272</f>
        <v>8.4700000000000006</v>
      </c>
      <c r="AW538" s="4">
        <f>'[2]01_2021 UPDATE'!BE272</f>
        <v>15</v>
      </c>
    </row>
    <row r="539" spans="1:49" x14ac:dyDescent="0.25">
      <c r="A539" s="3" t="s">
        <v>39</v>
      </c>
      <c r="B539" s="1" t="s">
        <v>364</v>
      </c>
      <c r="C539" t="s">
        <v>49</v>
      </c>
      <c r="D539" s="3">
        <v>73060</v>
      </c>
      <c r="E539" s="4">
        <v>267</v>
      </c>
      <c r="F539" s="44"/>
      <c r="G539" s="4">
        <f t="shared" ref="G539" si="546">E539*0.7</f>
        <v>186.89999999999998</v>
      </c>
      <c r="I539" s="12">
        <f>'[2]01_2021 UPDATE'!K276</f>
        <v>0</v>
      </c>
      <c r="J539" s="4">
        <f>E539*0.7</f>
        <v>186.89999999999998</v>
      </c>
      <c r="L539" s="12">
        <f>'[2]01_2021 UPDATE'!N276</f>
        <v>0</v>
      </c>
      <c r="M539" s="4">
        <f t="shared" ref="M539" si="547">E539*0.75</f>
        <v>200.25</v>
      </c>
      <c r="O539" s="12">
        <f>'[2]01_2021 UPDATE'!S276</f>
        <v>0</v>
      </c>
      <c r="P539" s="4">
        <f>E539*0.8</f>
        <v>213.60000000000002</v>
      </c>
      <c r="Q539" s="4">
        <f t="shared" si="501"/>
        <v>136.17000000000002</v>
      </c>
      <c r="S539" s="12">
        <f>'[2]01_2021 UPDATE'!V276</f>
        <v>0</v>
      </c>
      <c r="T539" s="4">
        <v>183.6</v>
      </c>
      <c r="V539" s="12">
        <f>'[2]01_2021 UPDATE'!AE276</f>
        <v>0</v>
      </c>
      <c r="W539" s="4">
        <f t="shared" ref="W539" si="548">E539*0.65</f>
        <v>173.55</v>
      </c>
      <c r="Y539" s="12">
        <f>'[2]01_2021 UPDATE'!AK276</f>
        <v>0</v>
      </c>
      <c r="Z539" s="4">
        <f>E539*0.85</f>
        <v>226.95</v>
      </c>
      <c r="AB539" s="12">
        <f>'[2]01_2021 UPDATE'!AN276</f>
        <v>0</v>
      </c>
      <c r="AC539" s="4">
        <f>E539*0.75</f>
        <v>200.25</v>
      </c>
      <c r="AE539" s="12">
        <f>'[2]01_2021 UPDATE'!AQ276</f>
        <v>0</v>
      </c>
      <c r="AF539" s="4">
        <f>+E539*0.75</f>
        <v>200.25</v>
      </c>
      <c r="AH539" s="12">
        <f>'[2]01_2021 UPDATE'!AT276</f>
        <v>0</v>
      </c>
      <c r="AI539" s="4">
        <f>+E539*0.75</f>
        <v>200.25</v>
      </c>
      <c r="AK539" s="12">
        <f>'[2]01_2021 UPDATE'!AW276</f>
        <v>0</v>
      </c>
      <c r="AL539" s="4">
        <v>192.78</v>
      </c>
      <c r="AM539" s="4">
        <v>178.31</v>
      </c>
      <c r="AN539" s="4">
        <v>91.8</v>
      </c>
      <c r="AO539" s="12"/>
      <c r="AP539" s="4">
        <f>E539*0.58</f>
        <v>154.85999999999999</v>
      </c>
      <c r="AR539" s="12">
        <f>'[2]01_2021 UPDATE'!AZ276</f>
        <v>0</v>
      </c>
      <c r="AS539" s="4">
        <f t="shared" si="510"/>
        <v>136.17000000000002</v>
      </c>
      <c r="AT539" s="4">
        <f t="shared" si="524"/>
        <v>226.95</v>
      </c>
      <c r="AU539" s="12">
        <f>'[2]01_2021 UPDATE'!BC276</f>
        <v>0</v>
      </c>
    </row>
    <row r="540" spans="1:49" x14ac:dyDescent="0.25">
      <c r="A540" s="3"/>
      <c r="C540" t="s">
        <v>41</v>
      </c>
      <c r="D540" s="3">
        <v>73060</v>
      </c>
      <c r="E540" s="4">
        <v>21</v>
      </c>
      <c r="F540" s="44"/>
      <c r="H540" s="4">
        <f>E540*0.7</f>
        <v>14.7</v>
      </c>
      <c r="I540" s="12"/>
      <c r="K540" s="4">
        <v>8.6199999999999992</v>
      </c>
      <c r="L540" s="12"/>
      <c r="N540" s="4">
        <v>9.85</v>
      </c>
      <c r="O540" s="12"/>
      <c r="R540" s="4">
        <v>8.1199999999999992</v>
      </c>
      <c r="S540" s="12"/>
      <c r="U540" s="4">
        <v>10.02</v>
      </c>
      <c r="V540" s="12"/>
      <c r="X540" s="4">
        <v>10.02</v>
      </c>
      <c r="Y540" s="12"/>
      <c r="AA540" s="4">
        <v>10.02</v>
      </c>
      <c r="AB540" s="12"/>
      <c r="AD540" s="4">
        <v>10.45</v>
      </c>
      <c r="AE540" s="12"/>
      <c r="AG540" s="4">
        <v>10.45</v>
      </c>
      <c r="AH540" s="12"/>
      <c r="AJ540" s="4">
        <v>10.45</v>
      </c>
      <c r="AK540" s="12"/>
      <c r="AM540" s="4">
        <v>11.34</v>
      </c>
      <c r="AN540" s="4">
        <v>8.16</v>
      </c>
      <c r="AO540" s="12"/>
      <c r="AQ540" s="4">
        <v>12.48</v>
      </c>
      <c r="AR540" s="12"/>
      <c r="AU540" s="12"/>
      <c r="AV540" s="4">
        <f>'[2]01_2021 UPDATE'!BD276</f>
        <v>8.1199999999999992</v>
      </c>
      <c r="AW540" s="4">
        <f>'[2]01_2021 UPDATE'!BE276</f>
        <v>15</v>
      </c>
    </row>
    <row r="541" spans="1:49" x14ac:dyDescent="0.25">
      <c r="A541" s="3" t="s">
        <v>39</v>
      </c>
      <c r="B541" s="1" t="s">
        <v>365</v>
      </c>
      <c r="C541" t="s">
        <v>49</v>
      </c>
      <c r="D541" s="3">
        <v>73070</v>
      </c>
      <c r="E541" s="4">
        <v>267</v>
      </c>
      <c r="F541" s="44"/>
      <c r="G541" s="4">
        <f t="shared" ref="G541" si="549">E541*0.7</f>
        <v>186.89999999999998</v>
      </c>
      <c r="I541" s="12">
        <f>'[2]01_2021 UPDATE'!K278</f>
        <v>0</v>
      </c>
      <c r="J541" s="4">
        <f>E541*0.7</f>
        <v>186.89999999999998</v>
      </c>
      <c r="L541" s="12">
        <f>'[2]01_2021 UPDATE'!N278</f>
        <v>0</v>
      </c>
      <c r="M541" s="4">
        <f t="shared" ref="M541" si="550">E541*0.75</f>
        <v>200.25</v>
      </c>
      <c r="O541" s="12">
        <f>'[2]01_2021 UPDATE'!S278</f>
        <v>0</v>
      </c>
      <c r="P541" s="4">
        <f>E541*0.8</f>
        <v>213.60000000000002</v>
      </c>
      <c r="Q541" s="4">
        <f t="shared" si="501"/>
        <v>136.17000000000002</v>
      </c>
      <c r="S541" s="12">
        <f>'[2]01_2021 UPDATE'!V278</f>
        <v>0</v>
      </c>
      <c r="T541" s="4">
        <v>183.6</v>
      </c>
      <c r="V541" s="12">
        <f>'[2]01_2021 UPDATE'!AE278</f>
        <v>0</v>
      </c>
      <c r="W541" s="4">
        <f t="shared" ref="W541" si="551">E541*0.65</f>
        <v>173.55</v>
      </c>
      <c r="Y541" s="12">
        <f>'[2]01_2021 UPDATE'!AK278</f>
        <v>0</v>
      </c>
      <c r="Z541" s="4">
        <f>E541*0.85</f>
        <v>226.95</v>
      </c>
      <c r="AB541" s="12">
        <f>'[2]01_2021 UPDATE'!AN278</f>
        <v>0</v>
      </c>
      <c r="AC541" s="4">
        <f>E541*0.75</f>
        <v>200.25</v>
      </c>
      <c r="AE541" s="12">
        <f>'[2]01_2021 UPDATE'!AQ278</f>
        <v>0</v>
      </c>
      <c r="AF541" s="4">
        <f>+E541*0.75</f>
        <v>200.25</v>
      </c>
      <c r="AH541" s="12">
        <f>'[2]01_2021 UPDATE'!AT278</f>
        <v>0</v>
      </c>
      <c r="AI541" s="4">
        <f>+E541*0.75</f>
        <v>200.25</v>
      </c>
      <c r="AK541" s="12">
        <f>'[2]01_2021 UPDATE'!AW278</f>
        <v>0</v>
      </c>
      <c r="AL541" s="4">
        <v>192.78</v>
      </c>
      <c r="AM541" s="4">
        <v>178.31</v>
      </c>
      <c r="AN541" s="4">
        <v>91.8</v>
      </c>
      <c r="AO541" s="12"/>
      <c r="AP541" s="4">
        <f>E541*0.58</f>
        <v>154.85999999999999</v>
      </c>
      <c r="AR541" s="12">
        <f>'[2]01_2021 UPDATE'!AZ278</f>
        <v>0</v>
      </c>
      <c r="AS541" s="4">
        <f t="shared" si="510"/>
        <v>136.17000000000002</v>
      </c>
      <c r="AT541" s="4">
        <f t="shared" si="524"/>
        <v>226.95</v>
      </c>
      <c r="AU541" s="12">
        <f>'[2]01_2021 UPDATE'!BC278</f>
        <v>0</v>
      </c>
    </row>
    <row r="542" spans="1:49" x14ac:dyDescent="0.25">
      <c r="A542" s="3"/>
      <c r="C542" t="s">
        <v>41</v>
      </c>
      <c r="D542" s="3">
        <v>73070</v>
      </c>
      <c r="E542" s="4">
        <v>18</v>
      </c>
      <c r="F542" s="44"/>
      <c r="H542" s="4">
        <f>E542*0.7</f>
        <v>12.6</v>
      </c>
      <c r="I542" s="12"/>
      <c r="K542" s="4">
        <v>8.6199999999999992</v>
      </c>
      <c r="L542" s="12"/>
      <c r="N542" s="4">
        <v>9.85</v>
      </c>
      <c r="O542" s="12"/>
      <c r="R542" s="4">
        <v>7.1</v>
      </c>
      <c r="S542" s="12"/>
      <c r="U542" s="4">
        <v>10.47</v>
      </c>
      <c r="V542" s="12"/>
      <c r="X542" s="4">
        <v>10.02</v>
      </c>
      <c r="Y542" s="12"/>
      <c r="AA542" s="4">
        <v>10.47</v>
      </c>
      <c r="AB542" s="12"/>
      <c r="AD542" s="4">
        <v>10.45</v>
      </c>
      <c r="AE542" s="12"/>
      <c r="AG542" s="4">
        <v>10.45</v>
      </c>
      <c r="AH542" s="12"/>
      <c r="AJ542" s="4">
        <v>10.45</v>
      </c>
      <c r="AK542" s="12"/>
      <c r="AM542" s="4">
        <v>11.34</v>
      </c>
      <c r="AN542" s="4">
        <v>8.16</v>
      </c>
      <c r="AO542" s="12"/>
      <c r="AQ542" s="4">
        <v>13.05</v>
      </c>
      <c r="AR542" s="12"/>
      <c r="AU542" s="12"/>
      <c r="AV542" s="4">
        <f>'[2]01_2021 UPDATE'!BD278</f>
        <v>7.1</v>
      </c>
      <c r="AW542" s="4">
        <f>'[2]01_2021 UPDATE'!BE278</f>
        <v>12.75</v>
      </c>
    </row>
    <row r="543" spans="1:49" x14ac:dyDescent="0.25">
      <c r="A543" s="3" t="s">
        <v>39</v>
      </c>
      <c r="B543" s="1" t="s">
        <v>366</v>
      </c>
      <c r="C543" t="s">
        <v>49</v>
      </c>
      <c r="D543" s="3">
        <v>73090</v>
      </c>
      <c r="E543" s="4">
        <v>267</v>
      </c>
      <c r="F543" s="44"/>
      <c r="G543" s="4">
        <f t="shared" ref="G543" si="552">E543*0.7</f>
        <v>186.89999999999998</v>
      </c>
      <c r="I543" s="12">
        <f>'[2]01_2021 UPDATE'!K280</f>
        <v>0</v>
      </c>
      <c r="J543" s="4">
        <f>E543*0.7</f>
        <v>186.89999999999998</v>
      </c>
      <c r="L543" s="12">
        <f>'[2]01_2021 UPDATE'!N280</f>
        <v>0</v>
      </c>
      <c r="M543" s="4">
        <f t="shared" ref="M543" si="553">E543*0.75</f>
        <v>200.25</v>
      </c>
      <c r="O543" s="12">
        <f>'[2]01_2021 UPDATE'!S280</f>
        <v>0</v>
      </c>
      <c r="P543" s="4">
        <f>E543*0.8</f>
        <v>213.60000000000002</v>
      </c>
      <c r="Q543" s="4">
        <f t="shared" si="501"/>
        <v>136.17000000000002</v>
      </c>
      <c r="S543" s="12">
        <f>'[2]01_2021 UPDATE'!V280</f>
        <v>0</v>
      </c>
      <c r="T543" s="4">
        <v>220.56</v>
      </c>
      <c r="V543" s="12">
        <f>'[2]01_2021 UPDATE'!AE280</f>
        <v>0</v>
      </c>
      <c r="W543" s="4">
        <f t="shared" ref="W543" si="554">E543*0.65</f>
        <v>173.55</v>
      </c>
      <c r="Y543" s="12">
        <f>'[2]01_2021 UPDATE'!AK280</f>
        <v>0</v>
      </c>
      <c r="Z543" s="4">
        <f>E543*0.85</f>
        <v>226.95</v>
      </c>
      <c r="AB543" s="12">
        <f>'[2]01_2021 UPDATE'!AN280</f>
        <v>0</v>
      </c>
      <c r="AC543" s="4">
        <f>E543*0.75</f>
        <v>200.25</v>
      </c>
      <c r="AE543" s="12">
        <f>'[2]01_2021 UPDATE'!AQ280</f>
        <v>0</v>
      </c>
      <c r="AF543" s="4">
        <f>+E543*0.75</f>
        <v>200.25</v>
      </c>
      <c r="AH543" s="12">
        <f>'[2]01_2021 UPDATE'!AT280</f>
        <v>0</v>
      </c>
      <c r="AI543" s="4">
        <f>+E543*0.75</f>
        <v>200.25</v>
      </c>
      <c r="AK543" s="12">
        <f>'[2]01_2021 UPDATE'!AW280</f>
        <v>0</v>
      </c>
      <c r="AL543" s="4">
        <v>192.78</v>
      </c>
      <c r="AM543" s="4">
        <v>178.31</v>
      </c>
      <c r="AN543" s="4">
        <v>91.8</v>
      </c>
      <c r="AO543" s="12"/>
      <c r="AP543" s="4">
        <f>E543*0.58</f>
        <v>154.85999999999999</v>
      </c>
      <c r="AR543" s="12">
        <f>'[2]01_2021 UPDATE'!AZ280</f>
        <v>0</v>
      </c>
      <c r="AS543" s="4">
        <f t="shared" si="510"/>
        <v>136.17000000000002</v>
      </c>
      <c r="AT543" s="4">
        <f t="shared" si="524"/>
        <v>226.95</v>
      </c>
      <c r="AU543" s="12">
        <f>'[2]01_2021 UPDATE'!BC280</f>
        <v>0</v>
      </c>
    </row>
    <row r="544" spans="1:49" x14ac:dyDescent="0.25">
      <c r="A544" s="3"/>
      <c r="C544" t="s">
        <v>41</v>
      </c>
      <c r="D544" s="3">
        <v>73090</v>
      </c>
      <c r="E544" s="4">
        <v>19</v>
      </c>
      <c r="F544" s="44"/>
      <c r="H544" s="4">
        <f>E544*0.7</f>
        <v>13.299999999999999</v>
      </c>
      <c r="I544" s="12"/>
      <c r="K544" s="4">
        <v>8.6199999999999992</v>
      </c>
      <c r="L544" s="12"/>
      <c r="N544" s="4">
        <v>9.42</v>
      </c>
      <c r="O544" s="12"/>
      <c r="R544" s="4">
        <v>7.44</v>
      </c>
      <c r="S544" s="12"/>
      <c r="U544" s="4">
        <v>10.02</v>
      </c>
      <c r="V544" s="12"/>
      <c r="X544" s="4">
        <v>10.02</v>
      </c>
      <c r="Y544" s="12"/>
      <c r="AA544" s="4">
        <v>10.02</v>
      </c>
      <c r="AB544" s="12"/>
      <c r="AD544" s="4">
        <v>10.45</v>
      </c>
      <c r="AE544" s="12"/>
      <c r="AG544" s="4">
        <v>10.45</v>
      </c>
      <c r="AH544" s="12"/>
      <c r="AJ544" s="4">
        <v>10.45</v>
      </c>
      <c r="AK544" s="12"/>
      <c r="AM544" s="4">
        <v>10.84</v>
      </c>
      <c r="AN544" s="4">
        <v>7.8</v>
      </c>
      <c r="AO544" s="12"/>
      <c r="AQ544" s="4">
        <v>12.48</v>
      </c>
      <c r="AR544" s="12"/>
      <c r="AU544" s="12"/>
      <c r="AV544" s="4">
        <f>'[2]01_2021 UPDATE'!BD280</f>
        <v>7.44</v>
      </c>
      <c r="AW544" s="4">
        <f>'[2]01_2021 UPDATE'!BE280</f>
        <v>13.5</v>
      </c>
    </row>
    <row r="545" spans="1:49" x14ac:dyDescent="0.25">
      <c r="A545" s="3" t="s">
        <v>39</v>
      </c>
      <c r="B545" s="1" t="s">
        <v>367</v>
      </c>
      <c r="C545" t="s">
        <v>49</v>
      </c>
      <c r="D545" s="3">
        <v>73110</v>
      </c>
      <c r="E545" s="4">
        <v>267</v>
      </c>
      <c r="F545" s="44"/>
      <c r="G545" s="4">
        <f t="shared" ref="G545" si="555">E545*0.7</f>
        <v>186.89999999999998</v>
      </c>
      <c r="I545" s="12">
        <f>'[2]01_2021 UPDATE'!K282</f>
        <v>0</v>
      </c>
      <c r="J545" s="4">
        <f>E545*0.7</f>
        <v>186.89999999999998</v>
      </c>
      <c r="L545" s="12">
        <f>'[2]01_2021 UPDATE'!N282</f>
        <v>0</v>
      </c>
      <c r="M545" s="4">
        <f t="shared" ref="M545" si="556">E545*0.75</f>
        <v>200.25</v>
      </c>
      <c r="O545" s="12">
        <f>'[2]01_2021 UPDATE'!S282</f>
        <v>0</v>
      </c>
      <c r="P545" s="4">
        <f>E545*0.8</f>
        <v>213.60000000000002</v>
      </c>
      <c r="Q545" s="4">
        <f t="shared" si="501"/>
        <v>136.17000000000002</v>
      </c>
      <c r="S545" s="12">
        <f>'[2]01_2021 UPDATE'!V282</f>
        <v>0</v>
      </c>
      <c r="T545" s="4">
        <v>183.6</v>
      </c>
      <c r="V545" s="12">
        <f>'[2]01_2021 UPDATE'!AE282</f>
        <v>0</v>
      </c>
      <c r="W545" s="4">
        <f t="shared" ref="W545" si="557">E545*0.65</f>
        <v>173.55</v>
      </c>
      <c r="Y545" s="12">
        <f>'[2]01_2021 UPDATE'!AK282</f>
        <v>0</v>
      </c>
      <c r="Z545" s="4">
        <f>E545*0.85</f>
        <v>226.95</v>
      </c>
      <c r="AB545" s="12">
        <f>'[2]01_2021 UPDATE'!AN282</f>
        <v>0</v>
      </c>
      <c r="AC545" s="4">
        <f>E545*0.75</f>
        <v>200.25</v>
      </c>
      <c r="AE545" s="12">
        <f>'[2]01_2021 UPDATE'!AQ282</f>
        <v>0</v>
      </c>
      <c r="AF545" s="4">
        <f>+E545*0.75</f>
        <v>200.25</v>
      </c>
      <c r="AH545" s="12">
        <f>'[2]01_2021 UPDATE'!AT282</f>
        <v>0</v>
      </c>
      <c r="AI545" s="4">
        <f>+E545*0.75</f>
        <v>200.25</v>
      </c>
      <c r="AK545" s="12">
        <f>'[2]01_2021 UPDATE'!AW282</f>
        <v>0</v>
      </c>
      <c r="AL545" s="4">
        <v>192.78</v>
      </c>
      <c r="AM545" s="4">
        <v>178.31</v>
      </c>
      <c r="AN545" s="4">
        <v>91.8</v>
      </c>
      <c r="AO545" s="12"/>
      <c r="AP545" s="4">
        <f>E545*0.58</f>
        <v>154.85999999999999</v>
      </c>
      <c r="AR545" s="12">
        <f>'[2]01_2021 UPDATE'!AZ282</f>
        <v>0</v>
      </c>
      <c r="AS545" s="4">
        <f t="shared" si="510"/>
        <v>136.17000000000002</v>
      </c>
      <c r="AT545" s="4">
        <f t="shared" si="524"/>
        <v>226.95</v>
      </c>
      <c r="AU545" s="12">
        <f>'[2]01_2021 UPDATE'!BC282</f>
        <v>0</v>
      </c>
    </row>
    <row r="546" spans="1:49" x14ac:dyDescent="0.25">
      <c r="A546" s="3"/>
      <c r="C546" t="s">
        <v>41</v>
      </c>
      <c r="D546" s="3">
        <v>73110</v>
      </c>
      <c r="E546" s="4">
        <v>21</v>
      </c>
      <c r="F546" s="44"/>
      <c r="H546" s="4">
        <f>E546*0.7</f>
        <v>14.7</v>
      </c>
      <c r="I546" s="12"/>
      <c r="K546" s="4">
        <v>8.6199999999999992</v>
      </c>
      <c r="L546" s="12"/>
      <c r="N546" s="4">
        <v>10.26</v>
      </c>
      <c r="O546" s="12"/>
      <c r="R546" s="4">
        <v>8.1199999999999992</v>
      </c>
      <c r="S546" s="12"/>
      <c r="U546" s="4">
        <v>10.9</v>
      </c>
      <c r="V546" s="12"/>
      <c r="X546" s="4">
        <v>10.43</v>
      </c>
      <c r="Y546" s="12"/>
      <c r="AA546" s="4">
        <v>10.9</v>
      </c>
      <c r="AB546" s="12"/>
      <c r="AD546" s="4">
        <v>10.89</v>
      </c>
      <c r="AE546" s="12"/>
      <c r="AG546" s="4">
        <v>10.89</v>
      </c>
      <c r="AH546" s="12"/>
      <c r="AJ546" s="4">
        <v>10.89</v>
      </c>
      <c r="AK546" s="12"/>
      <c r="AM546" s="4">
        <v>12.3</v>
      </c>
      <c r="AN546" s="4">
        <v>8.85</v>
      </c>
      <c r="AO546" s="12"/>
      <c r="AQ546" s="4">
        <v>13.59</v>
      </c>
      <c r="AR546" s="12"/>
      <c r="AU546" s="12"/>
      <c r="AV546" s="4">
        <f>'[2]01_2021 UPDATE'!BD282</f>
        <v>8.1199999999999992</v>
      </c>
      <c r="AW546" s="4">
        <f>'[2]01_2021 UPDATE'!BE282</f>
        <v>15</v>
      </c>
    </row>
    <row r="547" spans="1:49" x14ac:dyDescent="0.25">
      <c r="A547" s="3" t="s">
        <v>39</v>
      </c>
      <c r="B547" s="1" t="s">
        <v>368</v>
      </c>
      <c r="C547" t="s">
        <v>49</v>
      </c>
      <c r="D547" s="3">
        <v>73130</v>
      </c>
      <c r="E547" s="4">
        <v>267</v>
      </c>
      <c r="F547" s="44"/>
      <c r="G547" s="4">
        <f t="shared" ref="G547" si="558">E547*0.7</f>
        <v>186.89999999999998</v>
      </c>
      <c r="I547" s="12">
        <f>'[2]01_2021 UPDATE'!K285</f>
        <v>0</v>
      </c>
      <c r="J547" s="4">
        <f>E547*0.7</f>
        <v>186.89999999999998</v>
      </c>
      <c r="L547" s="12">
        <f>'[2]01_2021 UPDATE'!N285</f>
        <v>0</v>
      </c>
      <c r="M547" s="4">
        <f t="shared" ref="M547" si="559">E547*0.75</f>
        <v>200.25</v>
      </c>
      <c r="O547" s="12">
        <f>'[2]01_2021 UPDATE'!S285</f>
        <v>0</v>
      </c>
      <c r="P547" s="4">
        <f>E547*0.8</f>
        <v>213.60000000000002</v>
      </c>
      <c r="Q547" s="4">
        <f t="shared" si="501"/>
        <v>136.17000000000002</v>
      </c>
      <c r="S547" s="12">
        <f>'[2]01_2021 UPDATE'!V285</f>
        <v>0</v>
      </c>
      <c r="T547" s="4">
        <v>183.6</v>
      </c>
      <c r="V547" s="12">
        <f>'[2]01_2021 UPDATE'!AE285</f>
        <v>0</v>
      </c>
      <c r="W547" s="4">
        <f t="shared" ref="W547" si="560">E547*0.65</f>
        <v>173.55</v>
      </c>
      <c r="Y547" s="12">
        <f>'[2]01_2021 UPDATE'!AK285</f>
        <v>0</v>
      </c>
      <c r="Z547" s="4">
        <f>E547*0.85</f>
        <v>226.95</v>
      </c>
      <c r="AB547" s="12">
        <f>'[2]01_2021 UPDATE'!AN285</f>
        <v>0</v>
      </c>
      <c r="AC547" s="4">
        <f>E547*0.75</f>
        <v>200.25</v>
      </c>
      <c r="AE547" s="12">
        <f>'[2]01_2021 UPDATE'!AQ285</f>
        <v>0</v>
      </c>
      <c r="AF547" s="4">
        <f>+E547*0.75</f>
        <v>200.25</v>
      </c>
      <c r="AH547" s="12">
        <f>'[2]01_2021 UPDATE'!AT285</f>
        <v>0</v>
      </c>
      <c r="AI547" s="4">
        <f>+E547*0.75</f>
        <v>200.25</v>
      </c>
      <c r="AK547" s="12">
        <f>'[2]01_2021 UPDATE'!AW285</f>
        <v>0</v>
      </c>
      <c r="AL547" s="4">
        <v>192.78</v>
      </c>
      <c r="AM547" s="4">
        <v>178.31</v>
      </c>
      <c r="AN547" s="4">
        <v>91.8</v>
      </c>
      <c r="AO547" s="12"/>
      <c r="AP547" s="4">
        <f>E547*0.58</f>
        <v>154.85999999999999</v>
      </c>
      <c r="AR547" s="12">
        <f>'[2]01_2021 UPDATE'!AZ285</f>
        <v>0</v>
      </c>
      <c r="AS547" s="4">
        <f t="shared" si="510"/>
        <v>136.17000000000002</v>
      </c>
      <c r="AT547" s="4">
        <f t="shared" si="524"/>
        <v>226.95</v>
      </c>
      <c r="AU547" s="12">
        <f>'[2]01_2021 UPDATE'!BC285</f>
        <v>0</v>
      </c>
    </row>
    <row r="548" spans="1:49" x14ac:dyDescent="0.25">
      <c r="A548" s="3"/>
      <c r="C548" t="s">
        <v>41</v>
      </c>
      <c r="D548" s="3">
        <v>73130</v>
      </c>
      <c r="E548" s="4">
        <v>21</v>
      </c>
      <c r="F548" s="44"/>
      <c r="H548" s="4">
        <f>E548*0.7</f>
        <v>14.7</v>
      </c>
      <c r="I548" s="12"/>
      <c r="K548" s="4">
        <v>8.6199999999999992</v>
      </c>
      <c r="L548" s="12"/>
      <c r="N548" s="4">
        <v>10.26</v>
      </c>
      <c r="O548" s="12"/>
      <c r="R548" s="4">
        <v>8.1199999999999992</v>
      </c>
      <c r="S548" s="12"/>
      <c r="U548" s="4">
        <v>10.9</v>
      </c>
      <c r="V548" s="12"/>
      <c r="X548" s="4">
        <v>10.43</v>
      </c>
      <c r="Y548" s="12"/>
      <c r="AA548" s="4">
        <v>10.9</v>
      </c>
      <c r="AB548" s="12"/>
      <c r="AD548" s="4">
        <v>10.89</v>
      </c>
      <c r="AE548" s="12"/>
      <c r="AG548" s="4">
        <v>10.89</v>
      </c>
      <c r="AH548" s="12"/>
      <c r="AJ548" s="4">
        <v>10.89</v>
      </c>
      <c r="AK548" s="12"/>
      <c r="AM548" s="4">
        <v>12.3</v>
      </c>
      <c r="AN548" s="4">
        <v>8.85</v>
      </c>
      <c r="AO548" s="12"/>
      <c r="AQ548" s="4">
        <v>13.59</v>
      </c>
      <c r="AR548" s="12"/>
      <c r="AU548" s="12"/>
      <c r="AV548" s="4">
        <f>'[2]01_2021 UPDATE'!BD285</f>
        <v>8.1199999999999992</v>
      </c>
      <c r="AW548" s="4">
        <f>'[2]01_2021 UPDATE'!BE285</f>
        <v>15</v>
      </c>
    </row>
    <row r="549" spans="1:49" x14ac:dyDescent="0.25">
      <c r="A549" s="3" t="s">
        <v>39</v>
      </c>
      <c r="B549" s="1" t="s">
        <v>369</v>
      </c>
      <c r="C549" t="s">
        <v>49</v>
      </c>
      <c r="D549" s="3">
        <v>73140</v>
      </c>
      <c r="E549" s="4">
        <v>273</v>
      </c>
      <c r="F549" s="44"/>
      <c r="G549" s="4">
        <f t="shared" ref="G549" si="561">E549*0.7</f>
        <v>191.1</v>
      </c>
      <c r="I549" s="12">
        <f>'[2]01_2021 UPDATE'!K288</f>
        <v>0</v>
      </c>
      <c r="J549" s="4">
        <f>E549*0.7</f>
        <v>191.1</v>
      </c>
      <c r="L549" s="12">
        <f>'[2]01_2021 UPDATE'!N288</f>
        <v>0</v>
      </c>
      <c r="M549" s="4">
        <f t="shared" ref="M549" si="562">E549*0.75</f>
        <v>204.75</v>
      </c>
      <c r="O549" s="12">
        <f>'[2]01_2021 UPDATE'!S288</f>
        <v>0</v>
      </c>
      <c r="P549" s="4">
        <f>E549*0.8</f>
        <v>218.4</v>
      </c>
      <c r="Q549" s="4">
        <f t="shared" si="501"/>
        <v>139.22999999999999</v>
      </c>
      <c r="S549" s="12">
        <f>'[2]01_2021 UPDATE'!V288</f>
        <v>0</v>
      </c>
      <c r="T549" s="4">
        <v>220.56</v>
      </c>
      <c r="V549" s="12">
        <f>'[2]01_2021 UPDATE'!AE288</f>
        <v>0</v>
      </c>
      <c r="W549" s="4">
        <f t="shared" ref="W549" si="563">E549*0.65</f>
        <v>177.45000000000002</v>
      </c>
      <c r="Y549" s="12">
        <f>'[2]01_2021 UPDATE'!AK288</f>
        <v>0</v>
      </c>
      <c r="Z549" s="4">
        <f>E549*0.85</f>
        <v>232.04999999999998</v>
      </c>
      <c r="AB549" s="12">
        <f>'[2]01_2021 UPDATE'!AN288</f>
        <v>0</v>
      </c>
      <c r="AC549" s="4">
        <f>E549*0.75</f>
        <v>204.75</v>
      </c>
      <c r="AE549" s="12">
        <f>'[2]01_2021 UPDATE'!AQ288</f>
        <v>0</v>
      </c>
      <c r="AF549" s="4">
        <f>+E549*0.75</f>
        <v>204.75</v>
      </c>
      <c r="AH549" s="12">
        <f>'[2]01_2021 UPDATE'!AT288</f>
        <v>0</v>
      </c>
      <c r="AI549" s="4">
        <f>+E549*0.75</f>
        <v>204.75</v>
      </c>
      <c r="AK549" s="12">
        <f>'[2]01_2021 UPDATE'!AW288</f>
        <v>0</v>
      </c>
      <c r="AL549" s="4">
        <v>192.78</v>
      </c>
      <c r="AM549" s="4">
        <v>178.31</v>
      </c>
      <c r="AN549" s="4">
        <v>91.8</v>
      </c>
      <c r="AO549" s="12"/>
      <c r="AP549" s="4">
        <f>E549*0.58</f>
        <v>158.33999999999997</v>
      </c>
      <c r="AR549" s="12">
        <f>'[2]01_2021 UPDATE'!AZ288</f>
        <v>0</v>
      </c>
      <c r="AS549" s="4">
        <f t="shared" si="510"/>
        <v>139.22999999999999</v>
      </c>
      <c r="AT549" s="4">
        <f t="shared" si="524"/>
        <v>232.04999999999998</v>
      </c>
      <c r="AU549" s="12">
        <f>'[2]01_2021 UPDATE'!BC288</f>
        <v>0</v>
      </c>
    </row>
    <row r="550" spans="1:49" x14ac:dyDescent="0.25">
      <c r="A550" s="3"/>
      <c r="C550" t="s">
        <v>41</v>
      </c>
      <c r="D550" s="3">
        <v>73140</v>
      </c>
      <c r="E550" s="4">
        <v>15</v>
      </c>
      <c r="F550" s="44"/>
      <c r="H550" s="4">
        <f>E550*0.7</f>
        <v>10.5</v>
      </c>
      <c r="I550" s="12"/>
      <c r="K550" s="4">
        <v>7.18</v>
      </c>
      <c r="L550" s="12"/>
      <c r="N550" s="4">
        <v>10.26</v>
      </c>
      <c r="O550" s="12"/>
      <c r="R550" s="4">
        <v>6.08</v>
      </c>
      <c r="S550" s="12"/>
      <c r="U550" s="4">
        <v>8.7200000000000006</v>
      </c>
      <c r="V550" s="12"/>
      <c r="X550" s="4">
        <v>8.34</v>
      </c>
      <c r="Y550" s="12"/>
      <c r="AA550" s="4">
        <v>8.7200000000000006</v>
      </c>
      <c r="AB550" s="12"/>
      <c r="AD550" s="4">
        <v>8.7100000000000009</v>
      </c>
      <c r="AE550" s="12"/>
      <c r="AG550" s="4">
        <v>8.7100000000000009</v>
      </c>
      <c r="AH550" s="12"/>
      <c r="AJ550" s="4">
        <v>8.7100000000000009</v>
      </c>
      <c r="AK550" s="12"/>
      <c r="AM550" s="4">
        <v>9.43</v>
      </c>
      <c r="AN550" s="4">
        <v>6.79</v>
      </c>
      <c r="AO550" s="12"/>
      <c r="AQ550" s="4">
        <v>10.86</v>
      </c>
      <c r="AR550" s="12"/>
      <c r="AU550" s="12"/>
      <c r="AV550" s="4">
        <f>'[2]01_2021 UPDATE'!BD288</f>
        <v>6.08</v>
      </c>
      <c r="AW550" s="4">
        <f>'[2]01_2021 UPDATE'!BE288</f>
        <v>11.25</v>
      </c>
    </row>
    <row r="551" spans="1:49" x14ac:dyDescent="0.25">
      <c r="A551" s="3" t="s">
        <v>39</v>
      </c>
      <c r="B551" s="1" t="s">
        <v>370</v>
      </c>
      <c r="C551" t="s">
        <v>49</v>
      </c>
      <c r="D551" s="3">
        <v>73200</v>
      </c>
      <c r="E551" s="4">
        <v>1163</v>
      </c>
      <c r="F551" s="44"/>
      <c r="G551" s="4">
        <f t="shared" ref="G551" si="564">E551*0.7</f>
        <v>814.09999999999991</v>
      </c>
      <c r="I551" s="12">
        <f>'[2]01_2021 UPDATE'!K291</f>
        <v>0</v>
      </c>
      <c r="J551" s="4">
        <f>E551*0.7</f>
        <v>814.09999999999991</v>
      </c>
      <c r="L551" s="12">
        <f>'[2]01_2021 UPDATE'!N291</f>
        <v>0</v>
      </c>
      <c r="M551" s="4">
        <f t="shared" ref="M551" si="565">E551*0.75</f>
        <v>872.25</v>
      </c>
      <c r="O551" s="12">
        <f>'[2]01_2021 UPDATE'!S291</f>
        <v>0</v>
      </c>
      <c r="P551" s="4">
        <f>E551*0.8</f>
        <v>930.40000000000009</v>
      </c>
      <c r="Q551" s="4">
        <f t="shared" si="501"/>
        <v>593.13</v>
      </c>
      <c r="S551" s="12">
        <f>'[2]01_2021 UPDATE'!V291</f>
        <v>0</v>
      </c>
      <c r="T551" s="4">
        <v>736.04</v>
      </c>
      <c r="V551" s="12">
        <f>'[2]01_2021 UPDATE'!AE291</f>
        <v>0</v>
      </c>
      <c r="W551" s="4">
        <v>1200</v>
      </c>
      <c r="Y551" s="12">
        <f>'[2]01_2021 UPDATE'!AK291</f>
        <v>0</v>
      </c>
      <c r="Z551" s="4">
        <v>1195</v>
      </c>
      <c r="AB551" s="12">
        <f>'[2]01_2021 UPDATE'!AN291</f>
        <v>0</v>
      </c>
      <c r="AC551" s="4">
        <f>E551*0.75</f>
        <v>872.25</v>
      </c>
      <c r="AE551" s="12">
        <f>'[2]01_2021 UPDATE'!AQ291</f>
        <v>0</v>
      </c>
      <c r="AF551" s="4">
        <f>+E551*0.75</f>
        <v>872.25</v>
      </c>
      <c r="AH551" s="12">
        <f>'[2]01_2021 UPDATE'!AT291</f>
        <v>0</v>
      </c>
      <c r="AI551" s="4">
        <f>+E551*0.75</f>
        <v>872.25</v>
      </c>
      <c r="AK551" s="12">
        <f>'[2]01_2021 UPDATE'!AW291</f>
        <v>0</v>
      </c>
      <c r="AL551" s="4">
        <v>231.59</v>
      </c>
      <c r="AM551" s="4">
        <v>214.21</v>
      </c>
      <c r="AN551" s="4">
        <v>110.28</v>
      </c>
      <c r="AO551" s="12"/>
      <c r="AP551" s="4">
        <f>E551*0.58</f>
        <v>674.54</v>
      </c>
      <c r="AR551" s="12">
        <f>'[2]01_2021 UPDATE'!AZ291</f>
        <v>0</v>
      </c>
      <c r="AS551" s="4">
        <f t="shared" si="510"/>
        <v>214.21</v>
      </c>
      <c r="AT551" s="4">
        <f t="shared" si="524"/>
        <v>1200</v>
      </c>
      <c r="AU551" s="12">
        <f>'[2]01_2021 UPDATE'!BC291</f>
        <v>0</v>
      </c>
    </row>
    <row r="552" spans="1:49" x14ac:dyDescent="0.25">
      <c r="A552" s="3"/>
      <c r="C552" t="s">
        <v>41</v>
      </c>
      <c r="D552" s="3">
        <v>73200</v>
      </c>
      <c r="E552" s="4">
        <v>128</v>
      </c>
      <c r="F552" s="44"/>
      <c r="H552" s="4">
        <f>E552*0.7</f>
        <v>89.6</v>
      </c>
      <c r="I552" s="12"/>
      <c r="K552" s="4">
        <v>52.55</v>
      </c>
      <c r="L552" s="12"/>
      <c r="N552" s="4">
        <v>57.52</v>
      </c>
      <c r="O552" s="12"/>
      <c r="R552" s="4">
        <v>50.86</v>
      </c>
      <c r="S552" s="12"/>
      <c r="U552" s="4">
        <v>61.01</v>
      </c>
      <c r="V552" s="12"/>
      <c r="X552" s="4">
        <v>59.24</v>
      </c>
      <c r="Y552" s="12"/>
      <c r="AA552" s="4">
        <v>61.01</v>
      </c>
      <c r="AB552" s="12"/>
      <c r="AD552" s="4">
        <v>61.82</v>
      </c>
      <c r="AE552" s="12"/>
      <c r="AG552" s="4">
        <v>61.82</v>
      </c>
      <c r="AH552" s="12"/>
      <c r="AJ552" s="4">
        <v>61.82</v>
      </c>
      <c r="AK552" s="12"/>
      <c r="AM552" s="4">
        <v>65.510000000000005</v>
      </c>
      <c r="AN552" s="4">
        <v>47.13</v>
      </c>
      <c r="AO552" s="12"/>
      <c r="AQ552" s="4">
        <v>76.03</v>
      </c>
      <c r="AR552" s="12"/>
      <c r="AU552" s="12"/>
      <c r="AV552" s="4">
        <f>'[2]01_2021 UPDATE'!BD291</f>
        <v>50.86</v>
      </c>
      <c r="AW552" s="4">
        <f>'[2]01_2021 UPDATE'!BE291</f>
        <v>93</v>
      </c>
    </row>
    <row r="553" spans="1:49" x14ac:dyDescent="0.25">
      <c r="A553" s="3" t="s">
        <v>39</v>
      </c>
      <c r="B553" s="1" t="s">
        <v>371</v>
      </c>
      <c r="C553" t="s">
        <v>49</v>
      </c>
      <c r="D553" s="3">
        <v>73201</v>
      </c>
      <c r="E553" s="4">
        <v>1528</v>
      </c>
      <c r="F553" s="44"/>
      <c r="G553" s="4">
        <f t="shared" ref="G553" si="566">E553*0.7</f>
        <v>1069.5999999999999</v>
      </c>
      <c r="I553" s="12">
        <f>'[2]01_2021 UPDATE'!K292</f>
        <v>0</v>
      </c>
      <c r="J553" s="4">
        <f>E553*0.7</f>
        <v>1069.5999999999999</v>
      </c>
      <c r="L553" s="12">
        <f>'[2]01_2021 UPDATE'!N292</f>
        <v>0</v>
      </c>
      <c r="M553" s="4">
        <f t="shared" ref="M553" si="567">E553*0.75</f>
        <v>1146</v>
      </c>
      <c r="O553" s="12">
        <f>'[2]01_2021 UPDATE'!S292</f>
        <v>0</v>
      </c>
      <c r="P553" s="4">
        <f>E553*0.8</f>
        <v>1222.4000000000001</v>
      </c>
      <c r="Q553" s="4">
        <f t="shared" si="501"/>
        <v>779.28</v>
      </c>
      <c r="S553" s="12">
        <f>'[2]01_2021 UPDATE'!V292</f>
        <v>0</v>
      </c>
      <c r="T553" s="4">
        <v>370.06</v>
      </c>
      <c r="V553" s="12">
        <f>'[2]01_2021 UPDATE'!AE292</f>
        <v>0</v>
      </c>
      <c r="W553" s="4">
        <v>1200</v>
      </c>
      <c r="Y553" s="12">
        <f>'[2]01_2021 UPDATE'!AK292</f>
        <v>0</v>
      </c>
      <c r="Z553" s="4">
        <v>1195</v>
      </c>
      <c r="AB553" s="12">
        <f>'[2]01_2021 UPDATE'!AN292</f>
        <v>0</v>
      </c>
      <c r="AC553" s="4">
        <f>E553*0.75</f>
        <v>1146</v>
      </c>
      <c r="AE553" s="12">
        <f>'[2]01_2021 UPDATE'!AQ292</f>
        <v>0</v>
      </c>
      <c r="AF553" s="4">
        <f>+E553*0.75</f>
        <v>1146</v>
      </c>
      <c r="AH553" s="12">
        <f>'[2]01_2021 UPDATE'!AT292</f>
        <v>0</v>
      </c>
      <c r="AI553" s="4">
        <f>+E553*0.75</f>
        <v>1146</v>
      </c>
      <c r="AK553" s="12">
        <f>'[2]01_2021 UPDATE'!AW292</f>
        <v>0</v>
      </c>
      <c r="AL553" s="4">
        <v>772.84</v>
      </c>
      <c r="AM553" s="4">
        <v>714.84</v>
      </c>
      <c r="AN553" s="4">
        <v>368.02</v>
      </c>
      <c r="AO553" s="12"/>
      <c r="AP553" s="4">
        <f>E553*0.58</f>
        <v>886.2399999999999</v>
      </c>
      <c r="AR553" s="12">
        <f>'[2]01_2021 UPDATE'!AZ292</f>
        <v>0</v>
      </c>
      <c r="AS553" s="4">
        <f t="shared" si="510"/>
        <v>370.06</v>
      </c>
      <c r="AT553" s="4">
        <f t="shared" si="524"/>
        <v>1222.4000000000001</v>
      </c>
      <c r="AU553" s="12">
        <f>'[2]01_2021 UPDATE'!BC292</f>
        <v>0</v>
      </c>
    </row>
    <row r="554" spans="1:49" x14ac:dyDescent="0.25">
      <c r="A554" s="3"/>
      <c r="C554" t="s">
        <v>41</v>
      </c>
      <c r="D554" s="3">
        <v>73201</v>
      </c>
      <c r="E554" s="4">
        <v>136</v>
      </c>
      <c r="F554" s="44"/>
      <c r="H554" s="4">
        <f>E554*0.7</f>
        <v>95.199999999999989</v>
      </c>
      <c r="I554" s="12"/>
      <c r="K554" s="4">
        <v>60.72</v>
      </c>
      <c r="L554" s="12"/>
      <c r="N554" s="4">
        <v>67.27</v>
      </c>
      <c r="O554" s="12"/>
      <c r="R554" s="4">
        <v>53.93</v>
      </c>
      <c r="S554" s="12"/>
      <c r="U554" s="4">
        <v>71.03</v>
      </c>
      <c r="V554" s="12"/>
      <c r="X554" s="4">
        <v>68.459999999999994</v>
      </c>
      <c r="Y554" s="12"/>
      <c r="AA554" s="4">
        <v>71.03</v>
      </c>
      <c r="AB554" s="12"/>
      <c r="AD554" s="4">
        <v>71.430000000000007</v>
      </c>
      <c r="AE554" s="12"/>
      <c r="AG554" s="4">
        <v>71.430000000000007</v>
      </c>
      <c r="AH554" s="12"/>
      <c r="AJ554" s="4">
        <v>71.430000000000007</v>
      </c>
      <c r="AK554" s="12"/>
      <c r="AM554" s="4">
        <v>75.39</v>
      </c>
      <c r="AN554" s="4">
        <v>54.24</v>
      </c>
      <c r="AO554" s="12"/>
      <c r="AQ554" s="4">
        <v>88.51</v>
      </c>
      <c r="AR554" s="12"/>
      <c r="AU554" s="12"/>
      <c r="AV554" s="4">
        <f>'[2]01_2021 UPDATE'!BD292</f>
        <v>53.93</v>
      </c>
      <c r="AW554" s="4">
        <f>'[2]01_2021 UPDATE'!BE292</f>
        <v>99</v>
      </c>
    </row>
    <row r="555" spans="1:49" x14ac:dyDescent="0.25">
      <c r="A555" s="3" t="s">
        <v>39</v>
      </c>
      <c r="B555" s="1" t="s">
        <v>372</v>
      </c>
      <c r="C555" t="s">
        <v>49</v>
      </c>
      <c r="D555" s="3">
        <v>73218</v>
      </c>
      <c r="E555" s="4">
        <v>2352</v>
      </c>
      <c r="F555" s="44"/>
      <c r="G555" s="4">
        <f t="shared" ref="G555" si="568">E555*0.7</f>
        <v>1646.3999999999999</v>
      </c>
      <c r="I555" s="12">
        <f>'[2]01_2021 UPDATE'!K294</f>
        <v>0</v>
      </c>
      <c r="J555" s="4">
        <v>800</v>
      </c>
      <c r="L555" s="12">
        <f>'[2]01_2021 UPDATE'!N294</f>
        <v>0</v>
      </c>
      <c r="M555" s="4">
        <v>800</v>
      </c>
      <c r="O555" s="12">
        <f>'[2]01_2021 UPDATE'!S294</f>
        <v>0</v>
      </c>
      <c r="P555" s="4">
        <f>E555*0.8</f>
        <v>1881.6000000000001</v>
      </c>
      <c r="Q555" s="4">
        <f t="shared" si="501"/>
        <v>1199.52</v>
      </c>
      <c r="S555" s="12">
        <f>'[2]01_2021 UPDATE'!V294</f>
        <v>0</v>
      </c>
      <c r="T555" s="4">
        <v>736.04</v>
      </c>
      <c r="V555" s="12">
        <f>'[2]01_2021 UPDATE'!AE294</f>
        <v>0</v>
      </c>
      <c r="W555" s="4">
        <v>1650</v>
      </c>
      <c r="Y555" s="12">
        <f>'[2]01_2021 UPDATE'!AK294</f>
        <v>0</v>
      </c>
      <c r="Z555" s="4">
        <v>950</v>
      </c>
      <c r="AB555" s="12">
        <f>'[2]01_2021 UPDATE'!AN294</f>
        <v>0</v>
      </c>
      <c r="AC555" s="4">
        <v>800</v>
      </c>
      <c r="AE555" s="12">
        <f>'[2]01_2021 UPDATE'!AQ294</f>
        <v>0</v>
      </c>
      <c r="AF555" s="4">
        <f>+E555*0.75</f>
        <v>1764</v>
      </c>
      <c r="AH555" s="12">
        <f>'[2]01_2021 UPDATE'!AT294</f>
        <v>0</v>
      </c>
      <c r="AI555" s="4">
        <f>+E555*0.75</f>
        <v>1764</v>
      </c>
      <c r="AK555" s="12">
        <f>'[2]01_2021 UPDATE'!AW294</f>
        <v>0</v>
      </c>
      <c r="AL555" s="4">
        <v>528.57000000000005</v>
      </c>
      <c r="AM555" s="4">
        <v>488.9</v>
      </c>
      <c r="AN555" s="4">
        <v>251.7</v>
      </c>
      <c r="AO555" s="12"/>
      <c r="AP555" s="4">
        <f>E555*0.58</f>
        <v>1364.1599999999999</v>
      </c>
      <c r="AR555" s="12">
        <f>'[2]01_2021 UPDATE'!AZ294</f>
        <v>0</v>
      </c>
      <c r="AS555" s="4">
        <f t="shared" ref="AS555:AS617" si="569">MIN(J555,M555,P555,Q555,T555,W555,Z555,AC555,AF555,AI555,AL555,AM555, AP555)</f>
        <v>488.9</v>
      </c>
      <c r="AT555" s="4">
        <f t="shared" si="524"/>
        <v>1881.6000000000001</v>
      </c>
      <c r="AU555" s="12">
        <f>'[2]01_2021 UPDATE'!BC294</f>
        <v>0</v>
      </c>
    </row>
    <row r="556" spans="1:49" x14ac:dyDescent="0.25">
      <c r="A556" s="3"/>
      <c r="C556" t="s">
        <v>41</v>
      </c>
      <c r="D556" s="3">
        <v>73218</v>
      </c>
      <c r="E556" s="4">
        <v>175</v>
      </c>
      <c r="F556" s="44"/>
      <c r="H556" s="4">
        <f>E556*0.7</f>
        <v>122.49999999999999</v>
      </c>
      <c r="I556" s="12"/>
      <c r="K556" s="4">
        <v>95</v>
      </c>
      <c r="L556" s="12"/>
      <c r="N556" s="4">
        <v>78.77</v>
      </c>
      <c r="O556" s="12"/>
      <c r="R556" s="4">
        <v>62.74</v>
      </c>
      <c r="S556" s="12"/>
      <c r="U556" s="4">
        <v>83.25</v>
      </c>
      <c r="V556" s="12"/>
      <c r="X556" s="4">
        <v>80.150000000000006</v>
      </c>
      <c r="Y556" s="12"/>
      <c r="AA556" s="4">
        <v>83.25</v>
      </c>
      <c r="AB556" s="12"/>
      <c r="AD556" s="4">
        <v>83.63</v>
      </c>
      <c r="AE556" s="12"/>
      <c r="AG556" s="4">
        <v>83.63</v>
      </c>
      <c r="AH556" s="12"/>
      <c r="AJ556" s="4">
        <v>83.63</v>
      </c>
      <c r="AK556" s="12"/>
      <c r="AM556" s="4">
        <v>88.76</v>
      </c>
      <c r="AN556" s="4">
        <v>63.86</v>
      </c>
      <c r="AO556" s="12"/>
      <c r="AQ556" s="4">
        <v>103.75</v>
      </c>
      <c r="AR556" s="12"/>
      <c r="AU556" s="12"/>
      <c r="AV556" s="4">
        <f>'[2]01_2021 UPDATE'!BD294</f>
        <v>62.74</v>
      </c>
      <c r="AW556" s="4">
        <f>'[2]01_2021 UPDATE'!BE294</f>
        <v>127.5</v>
      </c>
    </row>
    <row r="557" spans="1:49" x14ac:dyDescent="0.25">
      <c r="A557" s="3" t="s">
        <v>39</v>
      </c>
      <c r="B557" s="1" t="s">
        <v>373</v>
      </c>
      <c r="C557" t="s">
        <v>49</v>
      </c>
      <c r="D557" s="3">
        <v>73220</v>
      </c>
      <c r="E557" s="4">
        <v>3038</v>
      </c>
      <c r="F557" s="44"/>
      <c r="G557" s="4">
        <f t="shared" ref="G557" si="570">E557*0.7</f>
        <v>2126.6</v>
      </c>
      <c r="I557" s="12">
        <f>'[2]01_2021 UPDATE'!K298</f>
        <v>0</v>
      </c>
      <c r="J557" s="4">
        <v>800</v>
      </c>
      <c r="L557" s="12">
        <f>'[2]01_2021 UPDATE'!N298</f>
        <v>0</v>
      </c>
      <c r="M557" s="4">
        <v>800</v>
      </c>
      <c r="O557" s="12">
        <f>'[2]01_2021 UPDATE'!S298</f>
        <v>0</v>
      </c>
      <c r="P557" s="4">
        <f>E557*0.8</f>
        <v>2430.4</v>
      </c>
      <c r="Q557" s="4">
        <f t="shared" si="501"/>
        <v>1549.38</v>
      </c>
      <c r="S557" s="12">
        <f>'[2]01_2021 UPDATE'!V298</f>
        <v>0</v>
      </c>
      <c r="T557" s="4">
        <v>503.4</v>
      </c>
      <c r="V557" s="12">
        <f>'[2]01_2021 UPDATE'!AE298</f>
        <v>0</v>
      </c>
      <c r="W557" s="4">
        <v>1650</v>
      </c>
      <c r="Y557" s="12">
        <f>'[2]01_2021 UPDATE'!AK298</f>
        <v>0</v>
      </c>
      <c r="Z557" s="4">
        <v>950</v>
      </c>
      <c r="AB557" s="12">
        <f>'[2]01_2021 UPDATE'!AN298</f>
        <v>0</v>
      </c>
      <c r="AC557" s="4">
        <v>800</v>
      </c>
      <c r="AE557" s="12">
        <f>'[2]01_2021 UPDATE'!AQ298</f>
        <v>0</v>
      </c>
      <c r="AF557" s="4">
        <f>+E557*0.75</f>
        <v>2278.5</v>
      </c>
      <c r="AH557" s="12">
        <f>'[2]01_2021 UPDATE'!AT298</f>
        <v>0</v>
      </c>
      <c r="AI557" s="4">
        <f>+E557*0.75</f>
        <v>2278.5</v>
      </c>
      <c r="AK557" s="12">
        <f>'[2]01_2021 UPDATE'!AW298</f>
        <v>0</v>
      </c>
      <c r="AL557" s="4">
        <v>772.84</v>
      </c>
      <c r="AM557" s="4">
        <v>714.84</v>
      </c>
      <c r="AN557" s="4">
        <v>368.02</v>
      </c>
      <c r="AO557" s="12"/>
      <c r="AP557" s="4">
        <f>E557*0.58</f>
        <v>1762.04</v>
      </c>
      <c r="AR557" s="12">
        <f>'[2]01_2021 UPDATE'!AZ298</f>
        <v>0</v>
      </c>
      <c r="AS557" s="4">
        <f t="shared" si="569"/>
        <v>503.4</v>
      </c>
      <c r="AT557" s="4">
        <f t="shared" si="524"/>
        <v>2430.4</v>
      </c>
      <c r="AU557" s="12">
        <f>'[2]01_2021 UPDATE'!BC298</f>
        <v>0</v>
      </c>
    </row>
    <row r="558" spans="1:49" x14ac:dyDescent="0.25">
      <c r="A558" s="3"/>
      <c r="C558" t="s">
        <v>41</v>
      </c>
      <c r="D558" s="3">
        <v>73220</v>
      </c>
      <c r="E558" s="4">
        <v>278</v>
      </c>
      <c r="F558" s="44"/>
      <c r="H558" s="4">
        <f>E558*0.7</f>
        <v>194.6</v>
      </c>
      <c r="I558" s="12"/>
      <c r="K558" s="4">
        <v>95</v>
      </c>
      <c r="L558" s="12"/>
      <c r="N558" s="4">
        <v>124.71</v>
      </c>
      <c r="O558" s="12"/>
      <c r="R558" s="4">
        <v>100.36</v>
      </c>
      <c r="S558" s="12"/>
      <c r="U558" s="4">
        <v>131.61000000000001</v>
      </c>
      <c r="V558" s="12"/>
      <c r="X558" s="4">
        <v>126.91</v>
      </c>
      <c r="Y558" s="12"/>
      <c r="AA558" s="4">
        <v>131.61000000000001</v>
      </c>
      <c r="AB558" s="12"/>
      <c r="AD558" s="4">
        <v>132.43</v>
      </c>
      <c r="AE558" s="12"/>
      <c r="AG558" s="4">
        <v>132.43</v>
      </c>
      <c r="AH558" s="12"/>
      <c r="AJ558" s="4">
        <v>132.43</v>
      </c>
      <c r="AK558" s="12"/>
      <c r="AM558" s="4">
        <v>140.56</v>
      </c>
      <c r="AN558" s="4">
        <v>101.12</v>
      </c>
      <c r="AO558" s="12"/>
      <c r="AQ558" s="4">
        <v>164</v>
      </c>
      <c r="AR558" s="12"/>
      <c r="AU558" s="12"/>
      <c r="AV558" s="4">
        <f>'[2]01_2021 UPDATE'!BD298</f>
        <v>95</v>
      </c>
      <c r="AW558" s="4">
        <f>'[2]01_2021 UPDATE'!BE298</f>
        <v>202.5</v>
      </c>
    </row>
    <row r="559" spans="1:49" x14ac:dyDescent="0.25">
      <c r="A559" s="3" t="s">
        <v>39</v>
      </c>
      <c r="B559" s="1" t="s">
        <v>372</v>
      </c>
      <c r="C559" t="s">
        <v>49</v>
      </c>
      <c r="D559" s="3">
        <v>73221</v>
      </c>
      <c r="E559" s="4">
        <v>2174</v>
      </c>
      <c r="F559" s="44"/>
      <c r="G559" s="4">
        <f t="shared" ref="G559" si="571">E559*0.7</f>
        <v>1521.8</v>
      </c>
      <c r="I559" s="12">
        <f>'[2]01_2021 UPDATE'!K300</f>
        <v>0</v>
      </c>
      <c r="J559" s="4">
        <v>800</v>
      </c>
      <c r="L559" s="12">
        <f>'[2]01_2021 UPDATE'!N300</f>
        <v>0</v>
      </c>
      <c r="M559" s="4">
        <v>800</v>
      </c>
      <c r="O559" s="12">
        <f>'[2]01_2021 UPDATE'!S300</f>
        <v>0</v>
      </c>
      <c r="P559" s="4">
        <f>E559*0.8</f>
        <v>1739.2</v>
      </c>
      <c r="Q559" s="4">
        <f t="shared" si="501"/>
        <v>1108.74</v>
      </c>
      <c r="S559" s="12">
        <f>'[2]01_2021 UPDATE'!V300</f>
        <v>0</v>
      </c>
      <c r="T559" s="4">
        <v>1653.9</v>
      </c>
      <c r="V559" s="12">
        <f>'[2]01_2021 UPDATE'!AE300</f>
        <v>0</v>
      </c>
      <c r="W559" s="4">
        <v>1650</v>
      </c>
      <c r="Y559" s="12">
        <f>'[2]01_2021 UPDATE'!AK300</f>
        <v>0</v>
      </c>
      <c r="Z559" s="4">
        <v>950</v>
      </c>
      <c r="AB559" s="12">
        <f>'[2]01_2021 UPDATE'!AN300</f>
        <v>0</v>
      </c>
      <c r="AC559" s="4">
        <v>800</v>
      </c>
      <c r="AE559" s="12">
        <f>'[2]01_2021 UPDATE'!AQ300</f>
        <v>0</v>
      </c>
      <c r="AF559" s="4">
        <f>+E559*0.75</f>
        <v>1630.5</v>
      </c>
      <c r="AH559" s="12">
        <f>'[2]01_2021 UPDATE'!AT300</f>
        <v>0</v>
      </c>
      <c r="AI559" s="4">
        <f>+E559*0.75</f>
        <v>1630.5</v>
      </c>
      <c r="AK559" s="12">
        <f>'[2]01_2021 UPDATE'!AW300</f>
        <v>0</v>
      </c>
      <c r="AL559" s="4">
        <v>528.57000000000005</v>
      </c>
      <c r="AM559" s="4">
        <v>488.9</v>
      </c>
      <c r="AN559" s="4">
        <v>251.7</v>
      </c>
      <c r="AO559" s="12"/>
      <c r="AP559" s="4">
        <f>E559*0.58</f>
        <v>1260.9199999999998</v>
      </c>
      <c r="AR559" s="12">
        <f>'[2]01_2021 UPDATE'!AZ300</f>
        <v>0</v>
      </c>
      <c r="AS559" s="4">
        <f t="shared" si="569"/>
        <v>488.9</v>
      </c>
      <c r="AT559" s="4">
        <f t="shared" si="524"/>
        <v>1739.2</v>
      </c>
      <c r="AU559" s="12">
        <f>'[2]01_2021 UPDATE'!BC300</f>
        <v>0</v>
      </c>
    </row>
    <row r="560" spans="1:49" x14ac:dyDescent="0.25">
      <c r="A560" s="3"/>
      <c r="C560" t="s">
        <v>41</v>
      </c>
      <c r="D560" s="3">
        <v>73221</v>
      </c>
      <c r="E560" s="4">
        <v>175</v>
      </c>
      <c r="F560" s="44"/>
      <c r="H560" s="4">
        <f>E560*0.7</f>
        <v>122.49999999999999</v>
      </c>
      <c r="I560" s="12"/>
      <c r="K560" s="4">
        <v>95</v>
      </c>
      <c r="L560" s="12"/>
      <c r="N560" s="4">
        <v>79.2</v>
      </c>
      <c r="O560" s="12"/>
      <c r="R560" s="4">
        <v>62.74</v>
      </c>
      <c r="S560" s="12"/>
      <c r="U560" s="4">
        <v>83.25</v>
      </c>
      <c r="V560" s="12"/>
      <c r="X560" s="4">
        <v>81.33</v>
      </c>
      <c r="Y560" s="12"/>
      <c r="AA560" s="4">
        <v>83.25</v>
      </c>
      <c r="AB560" s="12"/>
      <c r="AD560" s="4">
        <v>84.86</v>
      </c>
      <c r="AE560" s="12"/>
      <c r="AG560" s="4">
        <v>84.86</v>
      </c>
      <c r="AH560" s="12"/>
      <c r="AJ560" s="4">
        <v>84.86</v>
      </c>
      <c r="AK560" s="12"/>
      <c r="AM560" s="4">
        <v>89.25</v>
      </c>
      <c r="AN560" s="4">
        <v>64.209999999999994</v>
      </c>
      <c r="AO560" s="12"/>
      <c r="AQ560" s="4">
        <v>103.75</v>
      </c>
      <c r="AR560" s="12"/>
      <c r="AU560" s="12"/>
      <c r="AV560" s="4">
        <f>'[2]01_2021 UPDATE'!BD300</f>
        <v>62.74</v>
      </c>
      <c r="AW560" s="4">
        <f>'[2]01_2021 UPDATE'!BE300</f>
        <v>127.5</v>
      </c>
    </row>
    <row r="561" spans="1:49" x14ac:dyDescent="0.25">
      <c r="A561" s="3" t="s">
        <v>39</v>
      </c>
      <c r="B561" s="1" t="s">
        <v>374</v>
      </c>
      <c r="C561" t="s">
        <v>49</v>
      </c>
      <c r="D561" s="3">
        <v>73223</v>
      </c>
      <c r="E561" s="4">
        <v>2796</v>
      </c>
      <c r="F561" s="44"/>
      <c r="G561" s="4">
        <f t="shared" ref="G561" si="572">E561*0.7</f>
        <v>1957.1999999999998</v>
      </c>
      <c r="I561" s="12">
        <f>'[2]01_2021 UPDATE'!K304</f>
        <v>0</v>
      </c>
      <c r="J561" s="4">
        <v>800</v>
      </c>
      <c r="L561" s="12">
        <f>'[2]01_2021 UPDATE'!N304</f>
        <v>0</v>
      </c>
      <c r="M561" s="4">
        <v>800</v>
      </c>
      <c r="O561" s="12">
        <f>'[2]01_2021 UPDATE'!S304</f>
        <v>0</v>
      </c>
      <c r="P561" s="4">
        <f>E561*0.8</f>
        <v>2236.8000000000002</v>
      </c>
      <c r="Q561" s="4">
        <f t="shared" si="501"/>
        <v>1425.96</v>
      </c>
      <c r="S561" s="12">
        <f>'[2]01_2021 UPDATE'!V304</f>
        <v>0</v>
      </c>
      <c r="T561" s="4">
        <v>736.04</v>
      </c>
      <c r="V561" s="12">
        <f>'[2]01_2021 UPDATE'!AE304</f>
        <v>0</v>
      </c>
      <c r="W561" s="4">
        <v>1650</v>
      </c>
      <c r="Y561" s="12">
        <f>'[2]01_2021 UPDATE'!AK304</f>
        <v>0</v>
      </c>
      <c r="Z561" s="4">
        <v>950</v>
      </c>
      <c r="AB561" s="12">
        <f>'[2]01_2021 UPDATE'!AN304</f>
        <v>0</v>
      </c>
      <c r="AC561" s="4">
        <v>800</v>
      </c>
      <c r="AE561" s="12">
        <f>'[2]01_2021 UPDATE'!AQ304</f>
        <v>0</v>
      </c>
      <c r="AF561" s="4">
        <f>+E561*0.75</f>
        <v>2097</v>
      </c>
      <c r="AH561" s="12">
        <f>'[2]01_2021 UPDATE'!AT304</f>
        <v>0</v>
      </c>
      <c r="AI561" s="4">
        <f>+E561*0.75</f>
        <v>2097</v>
      </c>
      <c r="AK561" s="12">
        <f>'[2]01_2021 UPDATE'!AW304</f>
        <v>0</v>
      </c>
      <c r="AL561" s="4">
        <v>772.84</v>
      </c>
      <c r="AM561" s="4">
        <v>714.84</v>
      </c>
      <c r="AN561" s="4">
        <v>368.02</v>
      </c>
      <c r="AO561" s="12"/>
      <c r="AP561" s="4">
        <f>E561*0.58</f>
        <v>1621.6799999999998</v>
      </c>
      <c r="AR561" s="12">
        <f>'[2]01_2021 UPDATE'!AZ304</f>
        <v>0</v>
      </c>
      <c r="AS561" s="4">
        <f t="shared" si="569"/>
        <v>714.84</v>
      </c>
      <c r="AT561" s="4">
        <f t="shared" si="524"/>
        <v>2236.8000000000002</v>
      </c>
      <c r="AU561" s="12">
        <f>'[2]01_2021 UPDATE'!BC304</f>
        <v>0</v>
      </c>
    </row>
    <row r="562" spans="1:49" x14ac:dyDescent="0.25">
      <c r="A562" s="3"/>
      <c r="C562" t="s">
        <v>41</v>
      </c>
      <c r="D562" s="3">
        <v>73223</v>
      </c>
      <c r="E562" s="4">
        <v>278</v>
      </c>
      <c r="F562" s="44"/>
      <c r="H562" s="4">
        <f>E562*0.7</f>
        <v>194.6</v>
      </c>
      <c r="I562" s="12"/>
      <c r="K562" s="4">
        <v>95</v>
      </c>
      <c r="L562" s="12"/>
      <c r="N562" s="4">
        <v>125.14</v>
      </c>
      <c r="O562" s="12"/>
      <c r="R562" s="4">
        <v>100.36</v>
      </c>
      <c r="S562" s="12"/>
      <c r="U562" s="4">
        <v>132.06</v>
      </c>
      <c r="V562" s="12"/>
      <c r="X562" s="4">
        <v>126.91</v>
      </c>
      <c r="Y562" s="12"/>
      <c r="AA562" s="4">
        <v>132.06</v>
      </c>
      <c r="AB562" s="12"/>
      <c r="AD562" s="4">
        <v>132.43</v>
      </c>
      <c r="AE562" s="12"/>
      <c r="AG562" s="4">
        <v>132.43</v>
      </c>
      <c r="AH562" s="12"/>
      <c r="AJ562" s="4">
        <v>132.43</v>
      </c>
      <c r="AK562" s="12"/>
      <c r="AM562" s="4">
        <v>140.56</v>
      </c>
      <c r="AN562" s="4">
        <v>101.12</v>
      </c>
      <c r="AO562" s="12"/>
      <c r="AQ562" s="4">
        <v>164.57</v>
      </c>
      <c r="AR562" s="12"/>
      <c r="AU562" s="12"/>
      <c r="AV562" s="4">
        <f>'[2]01_2021 UPDATE'!BD304</f>
        <v>95</v>
      </c>
      <c r="AW562" s="4">
        <f>'[2]01_2021 UPDATE'!BE304</f>
        <v>202.5</v>
      </c>
    </row>
    <row r="563" spans="1:49" x14ac:dyDescent="0.25">
      <c r="A563" s="3" t="s">
        <v>39</v>
      </c>
      <c r="B563" s="1" t="s">
        <v>375</v>
      </c>
      <c r="C563" t="s">
        <v>49</v>
      </c>
      <c r="D563" s="3">
        <v>73502</v>
      </c>
      <c r="E563" s="4">
        <v>295</v>
      </c>
      <c r="F563" s="44"/>
      <c r="G563" s="4">
        <f t="shared" ref="G563" si="573">E563*0.7</f>
        <v>206.5</v>
      </c>
      <c r="I563" s="12">
        <f>'[2]01_2021 UPDATE'!K307</f>
        <v>0</v>
      </c>
      <c r="J563" s="4">
        <f>E563*0.7</f>
        <v>206.5</v>
      </c>
      <c r="L563" s="12">
        <f>'[2]01_2021 UPDATE'!N307</f>
        <v>0</v>
      </c>
      <c r="M563" s="4">
        <f t="shared" ref="M563" si="574">E563*0.75</f>
        <v>221.25</v>
      </c>
      <c r="O563" s="12">
        <f>'[2]01_2021 UPDATE'!S307</f>
        <v>0</v>
      </c>
      <c r="P563" s="4">
        <f>E563*0.8</f>
        <v>236</v>
      </c>
      <c r="Q563" s="4">
        <f t="shared" si="501"/>
        <v>150.44999999999999</v>
      </c>
      <c r="S563" s="12">
        <f>'[2]01_2021 UPDATE'!V307</f>
        <v>0</v>
      </c>
      <c r="T563" s="4">
        <v>220.56</v>
      </c>
      <c r="V563" s="12">
        <f>'[2]01_2021 UPDATE'!AE307</f>
        <v>0</v>
      </c>
      <c r="W563" s="4">
        <f t="shared" ref="W563" si="575">E563*0.65</f>
        <v>191.75</v>
      </c>
      <c r="Y563" s="12">
        <f>'[2]01_2021 UPDATE'!AK307</f>
        <v>0</v>
      </c>
      <c r="Z563" s="4">
        <f>E563*0.85</f>
        <v>250.75</v>
      </c>
      <c r="AB563" s="12">
        <f>'[2]01_2021 UPDATE'!AN307</f>
        <v>0</v>
      </c>
      <c r="AC563" s="4">
        <f>E563*0.75</f>
        <v>221.25</v>
      </c>
      <c r="AE563" s="12">
        <f>'[2]01_2021 UPDATE'!AQ307</f>
        <v>0</v>
      </c>
      <c r="AF563" s="4">
        <f>+E563*0.75</f>
        <v>221.25</v>
      </c>
      <c r="AH563" s="12">
        <f>'[2]01_2021 UPDATE'!AT307</f>
        <v>0</v>
      </c>
      <c r="AI563" s="4">
        <f>+E563*0.75</f>
        <v>221.25</v>
      </c>
      <c r="AK563" s="12">
        <f>'[2]01_2021 UPDATE'!AW307</f>
        <v>0</v>
      </c>
      <c r="AL563" s="4">
        <v>192.78</v>
      </c>
      <c r="AM563" s="4">
        <v>178.31</v>
      </c>
      <c r="AN563" s="4">
        <v>91.8</v>
      </c>
      <c r="AO563" s="12"/>
      <c r="AP563" s="4">
        <f>E563*0.58</f>
        <v>171.1</v>
      </c>
      <c r="AR563" s="12">
        <f>'[2]01_2021 UPDATE'!AZ307</f>
        <v>0</v>
      </c>
      <c r="AS563" s="4">
        <f t="shared" si="569"/>
        <v>150.44999999999999</v>
      </c>
      <c r="AT563" s="4">
        <f t="shared" si="524"/>
        <v>250.75</v>
      </c>
      <c r="AU563" s="12">
        <f>'[2]01_2021 UPDATE'!BC307</f>
        <v>0</v>
      </c>
    </row>
    <row r="564" spans="1:49" x14ac:dyDescent="0.25">
      <c r="A564" s="3"/>
      <c r="C564" t="s">
        <v>41</v>
      </c>
      <c r="D564" s="3">
        <v>73502</v>
      </c>
      <c r="E564" s="4">
        <v>26</v>
      </c>
      <c r="F564" s="44"/>
      <c r="H564" s="4">
        <f>E564*0.7</f>
        <v>18.2</v>
      </c>
      <c r="I564" s="12"/>
      <c r="K564" s="4">
        <v>11.51</v>
      </c>
      <c r="L564" s="12"/>
      <c r="N564" s="4">
        <v>13.16</v>
      </c>
      <c r="O564" s="12"/>
      <c r="R564" s="4">
        <v>10.86</v>
      </c>
      <c r="S564" s="12"/>
      <c r="U564" s="4">
        <v>13.19</v>
      </c>
      <c r="V564" s="12"/>
      <c r="X564" s="4">
        <v>13.36</v>
      </c>
      <c r="Y564" s="12"/>
      <c r="AA564" s="4">
        <v>13.98</v>
      </c>
      <c r="AB564" s="12"/>
      <c r="AD564" s="4">
        <v>13.95</v>
      </c>
      <c r="AE564" s="12"/>
      <c r="AG564" s="4">
        <v>13.95</v>
      </c>
      <c r="AH564" s="12"/>
      <c r="AJ564" s="4">
        <v>13.95</v>
      </c>
      <c r="AK564" s="12"/>
      <c r="AM564" s="4">
        <v>15.17</v>
      </c>
      <c r="AN564" s="4">
        <v>10.91</v>
      </c>
      <c r="AO564" s="12"/>
      <c r="AQ564" s="4">
        <v>17.420000000000002</v>
      </c>
      <c r="AR564" s="12"/>
      <c r="AU564" s="12"/>
      <c r="AV564" s="4">
        <f>'[2]01_2021 UPDATE'!BD307</f>
        <v>10.86</v>
      </c>
      <c r="AW564" s="4">
        <f>'[2]01_2021 UPDATE'!BE307</f>
        <v>18.75</v>
      </c>
    </row>
    <row r="565" spans="1:49" x14ac:dyDescent="0.25">
      <c r="A565" s="3" t="s">
        <v>39</v>
      </c>
      <c r="B565" s="1" t="s">
        <v>376</v>
      </c>
      <c r="C565" t="s">
        <v>49</v>
      </c>
      <c r="D565" s="3">
        <v>73521</v>
      </c>
      <c r="E565" s="4">
        <v>470</v>
      </c>
      <c r="F565" s="44"/>
      <c r="G565" s="4">
        <f t="shared" ref="G565" si="576">E565*0.7</f>
        <v>329</v>
      </c>
      <c r="I565" s="12">
        <f>'[2]01_2021 UPDATE'!K309</f>
        <v>0</v>
      </c>
      <c r="J565" s="4">
        <f>E565*0.7</f>
        <v>329</v>
      </c>
      <c r="L565" s="12">
        <f>'[2]01_2021 UPDATE'!N309</f>
        <v>0</v>
      </c>
      <c r="M565" s="4">
        <f t="shared" ref="M565" si="577">E565*0.75</f>
        <v>352.5</v>
      </c>
      <c r="O565" s="12">
        <f>'[2]01_2021 UPDATE'!S309</f>
        <v>0</v>
      </c>
      <c r="P565" s="4">
        <f>E565*0.8</f>
        <v>376</v>
      </c>
      <c r="Q565" s="4">
        <f t="shared" si="501"/>
        <v>239.70000000000002</v>
      </c>
      <c r="S565" s="12">
        <f>'[2]01_2021 UPDATE'!V309</f>
        <v>0</v>
      </c>
      <c r="T565" s="4">
        <v>220.56</v>
      </c>
      <c r="V565" s="12">
        <f>'[2]01_2021 UPDATE'!AE309</f>
        <v>0</v>
      </c>
      <c r="W565" s="4">
        <f t="shared" ref="W565" si="578">E565*0.65</f>
        <v>305.5</v>
      </c>
      <c r="Y565" s="12">
        <f>'[2]01_2021 UPDATE'!AK309</f>
        <v>0</v>
      </c>
      <c r="Z565" s="4">
        <f>E565*0.85</f>
        <v>399.5</v>
      </c>
      <c r="AB565" s="12">
        <f>'[2]01_2021 UPDATE'!AN309</f>
        <v>0</v>
      </c>
      <c r="AC565" s="4">
        <f>E565*0.75</f>
        <v>352.5</v>
      </c>
      <c r="AE565" s="12">
        <f>'[2]01_2021 UPDATE'!AQ309</f>
        <v>0</v>
      </c>
      <c r="AF565" s="4">
        <f>+E565*0.75</f>
        <v>352.5</v>
      </c>
      <c r="AH565" s="12">
        <f>'[2]01_2021 UPDATE'!AT309</f>
        <v>0</v>
      </c>
      <c r="AI565" s="4">
        <f>+E565*0.75</f>
        <v>352.5</v>
      </c>
      <c r="AK565" s="12">
        <f>'[2]01_2021 UPDATE'!AW309</f>
        <v>0</v>
      </c>
      <c r="AL565" s="4">
        <v>231.59</v>
      </c>
      <c r="AM565" s="4">
        <v>214.21</v>
      </c>
      <c r="AN565" s="4">
        <v>110.28</v>
      </c>
      <c r="AO565" s="12"/>
      <c r="AP565" s="4">
        <f>E565*0.58</f>
        <v>272.59999999999997</v>
      </c>
      <c r="AR565" s="12">
        <f>'[2]01_2021 UPDATE'!AZ309</f>
        <v>0</v>
      </c>
      <c r="AS565" s="4">
        <f t="shared" si="569"/>
        <v>214.21</v>
      </c>
      <c r="AT565" s="4">
        <f t="shared" si="524"/>
        <v>399.5</v>
      </c>
      <c r="AU565" s="12">
        <f>'[2]01_2021 UPDATE'!BC309</f>
        <v>0</v>
      </c>
    </row>
    <row r="566" spans="1:49" x14ac:dyDescent="0.25">
      <c r="A566" s="3"/>
      <c r="C566" t="s">
        <v>41</v>
      </c>
      <c r="D566" s="3">
        <v>73521</v>
      </c>
      <c r="E566" s="4">
        <v>175</v>
      </c>
      <c r="F566" s="44"/>
      <c r="H566" s="4">
        <f>E566*0.7</f>
        <v>122.49999999999999</v>
      </c>
      <c r="I566" s="12"/>
      <c r="K566" s="4">
        <v>11.51</v>
      </c>
      <c r="L566" s="12"/>
      <c r="N566" s="4">
        <v>13.16</v>
      </c>
      <c r="O566" s="12"/>
      <c r="R566" s="4">
        <v>11.2</v>
      </c>
      <c r="S566" s="12"/>
      <c r="U566" s="4">
        <v>13.19</v>
      </c>
      <c r="V566" s="12"/>
      <c r="X566" s="4">
        <v>13.36</v>
      </c>
      <c r="Y566" s="12"/>
      <c r="AA566" s="4">
        <v>13.98</v>
      </c>
      <c r="AB566" s="12"/>
      <c r="AD566" s="4">
        <v>13.95</v>
      </c>
      <c r="AE566" s="12"/>
      <c r="AG566" s="4">
        <v>13.95</v>
      </c>
      <c r="AH566" s="12"/>
      <c r="AJ566" s="4">
        <v>13.95</v>
      </c>
      <c r="AK566" s="12"/>
      <c r="AM566" s="4">
        <v>15.17</v>
      </c>
      <c r="AN566" s="4">
        <v>10.91</v>
      </c>
      <c r="AO566" s="12"/>
      <c r="AQ566" s="4">
        <v>17.420000000000002</v>
      </c>
      <c r="AR566" s="12"/>
      <c r="AU566" s="12"/>
      <c r="AV566" s="4">
        <f>'[2]01_2021 UPDATE'!BD309</f>
        <v>11.2</v>
      </c>
      <c r="AW566" s="4">
        <f>'[2]01_2021 UPDATE'!BE309</f>
        <v>18.75</v>
      </c>
    </row>
    <row r="567" spans="1:49" x14ac:dyDescent="0.25">
      <c r="A567" s="3" t="s">
        <v>39</v>
      </c>
      <c r="B567" s="1" t="s">
        <v>377</v>
      </c>
      <c r="C567" t="s">
        <v>49</v>
      </c>
      <c r="D567" s="3">
        <v>73552</v>
      </c>
      <c r="E567" s="4">
        <v>497</v>
      </c>
      <c r="F567" s="44"/>
      <c r="G567" s="4">
        <f t="shared" ref="G567:G639" si="579">E567*0.7</f>
        <v>347.9</v>
      </c>
      <c r="I567" s="12">
        <f>'[2]01_2021 UPDATE'!K310</f>
        <v>0</v>
      </c>
      <c r="J567" s="4">
        <f>E567*0.7</f>
        <v>347.9</v>
      </c>
      <c r="L567" s="12">
        <f>'[2]01_2021 UPDATE'!N310</f>
        <v>0</v>
      </c>
      <c r="M567" s="4">
        <f t="shared" ref="M567" si="580">E567*0.75</f>
        <v>372.75</v>
      </c>
      <c r="O567" s="12">
        <f>'[2]01_2021 UPDATE'!S310</f>
        <v>0</v>
      </c>
      <c r="P567" s="4">
        <f>E567*0.8</f>
        <v>397.6</v>
      </c>
      <c r="Q567" s="4">
        <f t="shared" si="501"/>
        <v>253.47</v>
      </c>
      <c r="S567" s="12">
        <f>'[2]01_2021 UPDATE'!V310</f>
        <v>0</v>
      </c>
      <c r="T567" s="4">
        <v>220.56</v>
      </c>
      <c r="V567" s="12">
        <f>'[2]01_2021 UPDATE'!AE310</f>
        <v>0</v>
      </c>
      <c r="W567" s="4">
        <f t="shared" ref="W567" si="581">E567*0.65</f>
        <v>323.05</v>
      </c>
      <c r="Y567" s="12">
        <f>'[2]01_2021 UPDATE'!AK310</f>
        <v>0</v>
      </c>
      <c r="Z567" s="4">
        <f>E567*0.85</f>
        <v>422.45</v>
      </c>
      <c r="AB567" s="12">
        <f>'[2]01_2021 UPDATE'!AN310</f>
        <v>0</v>
      </c>
      <c r="AC567" s="4">
        <f>E567*0.75</f>
        <v>372.75</v>
      </c>
      <c r="AE567" s="12">
        <f>'[2]01_2021 UPDATE'!AQ310</f>
        <v>0</v>
      </c>
      <c r="AF567" s="4">
        <f>+E567*0.75</f>
        <v>372.75</v>
      </c>
      <c r="AH567" s="12">
        <f>'[2]01_2021 UPDATE'!AT310</f>
        <v>0</v>
      </c>
      <c r="AI567" s="4">
        <f>+E567*0.75</f>
        <v>372.75</v>
      </c>
      <c r="AK567" s="12">
        <f>'[2]01_2021 UPDATE'!AW310</f>
        <v>0</v>
      </c>
      <c r="AL567" s="4">
        <v>231.59</v>
      </c>
      <c r="AM567" s="4">
        <v>214.21</v>
      </c>
      <c r="AN567" s="4">
        <v>110.28</v>
      </c>
      <c r="AO567" s="12"/>
      <c r="AP567" s="4">
        <f>E567*0.58</f>
        <v>288.26</v>
      </c>
      <c r="AR567" s="12">
        <f>'[2]01_2021 UPDATE'!AZ310</f>
        <v>0</v>
      </c>
      <c r="AS567" s="4">
        <f t="shared" si="569"/>
        <v>214.21</v>
      </c>
      <c r="AT567" s="4">
        <f t="shared" si="524"/>
        <v>422.45</v>
      </c>
      <c r="AU567" s="12">
        <f>'[2]01_2021 UPDATE'!BC310</f>
        <v>0</v>
      </c>
    </row>
    <row r="568" spans="1:49" x14ac:dyDescent="0.25">
      <c r="A568" s="3"/>
      <c r="C568" t="s">
        <v>41</v>
      </c>
      <c r="D568" s="3">
        <v>73552</v>
      </c>
      <c r="E568" s="4">
        <v>21</v>
      </c>
      <c r="F568" s="44"/>
      <c r="H568" s="4">
        <f>E568*0.7</f>
        <v>14.7</v>
      </c>
      <c r="I568" s="12"/>
      <c r="K568" s="4">
        <v>8.6199999999999992</v>
      </c>
      <c r="L568" s="12"/>
      <c r="N568" s="4">
        <v>10.67</v>
      </c>
      <c r="O568" s="12"/>
      <c r="R568" s="4">
        <v>14.54</v>
      </c>
      <c r="S568" s="12"/>
      <c r="U568" s="4">
        <v>18.38</v>
      </c>
      <c r="V568" s="12"/>
      <c r="X568" s="4">
        <v>10.85</v>
      </c>
      <c r="Y568" s="12"/>
      <c r="AA568" s="4">
        <v>11.34</v>
      </c>
      <c r="AB568" s="12"/>
      <c r="AD568" s="4">
        <v>11.32</v>
      </c>
      <c r="AE568" s="12"/>
      <c r="AG568" s="4">
        <v>11.32</v>
      </c>
      <c r="AH568" s="12"/>
      <c r="AJ568" s="4">
        <v>11.32</v>
      </c>
      <c r="AK568" s="12"/>
      <c r="AM568" s="4">
        <v>19.809999999999999</v>
      </c>
      <c r="AN568" s="4">
        <v>14.25</v>
      </c>
      <c r="AO568" s="12"/>
      <c r="AQ568" s="4">
        <v>14.13</v>
      </c>
      <c r="AR568" s="12"/>
      <c r="AU568" s="12"/>
      <c r="AV568" s="4">
        <f>'[2]01_2021 UPDATE'!BD310</f>
        <v>9.34</v>
      </c>
      <c r="AW568" s="4">
        <f>'[2]01_2021 UPDATE'!BE310</f>
        <v>15</v>
      </c>
    </row>
    <row r="569" spans="1:49" x14ac:dyDescent="0.25">
      <c r="A569" s="3" t="s">
        <v>39</v>
      </c>
      <c r="B569" s="1" t="s">
        <v>378</v>
      </c>
      <c r="C569" t="s">
        <v>49</v>
      </c>
      <c r="D569" s="3">
        <v>73560</v>
      </c>
      <c r="E569" s="4">
        <v>262</v>
      </c>
      <c r="F569" s="44"/>
      <c r="G569" s="4">
        <f t="shared" si="579"/>
        <v>183.39999999999998</v>
      </c>
      <c r="I569" s="12">
        <f>'[2]01_2021 UPDATE'!K311</f>
        <v>0</v>
      </c>
      <c r="J569" s="4">
        <f>E569*0.7</f>
        <v>183.39999999999998</v>
      </c>
      <c r="L569" s="12">
        <f>'[2]01_2021 UPDATE'!N311</f>
        <v>0</v>
      </c>
      <c r="M569" s="4">
        <f t="shared" ref="M569" si="582">E569*0.75</f>
        <v>196.5</v>
      </c>
      <c r="O569" s="12">
        <f>'[2]01_2021 UPDATE'!S311</f>
        <v>0</v>
      </c>
      <c r="P569" s="4">
        <f>E569*0.8</f>
        <v>209.60000000000002</v>
      </c>
      <c r="Q569" s="4">
        <f t="shared" si="501"/>
        <v>133.62</v>
      </c>
      <c r="S569" s="12">
        <f>'[2]01_2021 UPDATE'!V311</f>
        <v>0</v>
      </c>
      <c r="T569" s="4">
        <v>183.6</v>
      </c>
      <c r="V569" s="12">
        <f>'[2]01_2021 UPDATE'!AE311</f>
        <v>0</v>
      </c>
      <c r="W569" s="4">
        <f t="shared" ref="W569" si="583">E569*0.65</f>
        <v>170.3</v>
      </c>
      <c r="Y569" s="12">
        <f>'[2]01_2021 UPDATE'!AK311</f>
        <v>0</v>
      </c>
      <c r="Z569" s="4">
        <f>E569*0.85</f>
        <v>222.7</v>
      </c>
      <c r="AB569" s="12">
        <f>'[2]01_2021 UPDATE'!AN311</f>
        <v>0</v>
      </c>
      <c r="AC569" s="4">
        <f>E569*0.75</f>
        <v>196.5</v>
      </c>
      <c r="AE569" s="12">
        <f>'[2]01_2021 UPDATE'!AQ311</f>
        <v>0</v>
      </c>
      <c r="AF569" s="4">
        <f>+E569*0.75</f>
        <v>196.5</v>
      </c>
      <c r="AH569" s="12">
        <f>'[2]01_2021 UPDATE'!AT311</f>
        <v>0</v>
      </c>
      <c r="AI569" s="4">
        <f>+E569*0.75</f>
        <v>196.5</v>
      </c>
      <c r="AK569" s="12">
        <f>'[2]01_2021 UPDATE'!AW311</f>
        <v>0</v>
      </c>
      <c r="AL569" s="4">
        <v>192.78</v>
      </c>
      <c r="AM569" s="4">
        <v>178.31</v>
      </c>
      <c r="AN569" s="4">
        <v>91.8</v>
      </c>
      <c r="AO569" s="12"/>
      <c r="AP569" s="4">
        <f>E569*0.58</f>
        <v>151.95999999999998</v>
      </c>
      <c r="AR569" s="12">
        <f>'[2]01_2021 UPDATE'!AZ311</f>
        <v>0</v>
      </c>
      <c r="AS569" s="4">
        <f t="shared" si="569"/>
        <v>133.62</v>
      </c>
      <c r="AT569" s="4">
        <f t="shared" si="524"/>
        <v>222.7</v>
      </c>
      <c r="AU569" s="12">
        <f>'[2]01_2021 UPDATE'!BC311</f>
        <v>0</v>
      </c>
    </row>
    <row r="570" spans="1:49" x14ac:dyDescent="0.25">
      <c r="A570" s="3"/>
      <c r="C570" t="s">
        <v>41</v>
      </c>
      <c r="D570" s="3">
        <v>73560</v>
      </c>
      <c r="E570" s="4">
        <v>21</v>
      </c>
      <c r="F570" s="44"/>
      <c r="H570" s="4">
        <f>E570*0.7</f>
        <v>14.7</v>
      </c>
      <c r="I570" s="12"/>
      <c r="K570" s="4">
        <v>8.6199999999999992</v>
      </c>
      <c r="L570" s="12"/>
      <c r="N570" s="4">
        <v>9.85</v>
      </c>
      <c r="O570" s="12"/>
      <c r="R570" s="4">
        <v>8.1199999999999992</v>
      </c>
      <c r="S570" s="12"/>
      <c r="U570" s="4">
        <v>10.47</v>
      </c>
      <c r="V570" s="12"/>
      <c r="X570" s="4">
        <v>10.02</v>
      </c>
      <c r="Y570" s="12"/>
      <c r="AA570" s="4">
        <v>10.47</v>
      </c>
      <c r="AB570" s="12"/>
      <c r="AD570" s="4">
        <v>10.45</v>
      </c>
      <c r="AE570" s="12"/>
      <c r="AG570" s="4">
        <v>10.45</v>
      </c>
      <c r="AH570" s="12"/>
      <c r="AJ570" s="4">
        <v>10.45</v>
      </c>
      <c r="AK570" s="12"/>
      <c r="AM570" s="4">
        <v>11.34</v>
      </c>
      <c r="AN570" s="4">
        <v>8.16</v>
      </c>
      <c r="AO570" s="12"/>
      <c r="AQ570" s="4">
        <v>13.05</v>
      </c>
      <c r="AR570" s="12"/>
      <c r="AU570" s="12"/>
      <c r="AV570" s="4">
        <f>'[2]01_2021 UPDATE'!BD311</f>
        <v>8.1199999999999992</v>
      </c>
      <c r="AW570" s="4">
        <f>'[2]01_2021 UPDATE'!BE311</f>
        <v>15</v>
      </c>
    </row>
    <row r="571" spans="1:49" x14ac:dyDescent="0.25">
      <c r="A571" s="3" t="s">
        <v>39</v>
      </c>
      <c r="B571" s="1" t="s">
        <v>379</v>
      </c>
      <c r="C571" t="s">
        <v>49</v>
      </c>
      <c r="D571" s="3">
        <v>73562</v>
      </c>
      <c r="E571" s="4">
        <v>279</v>
      </c>
      <c r="F571" s="44"/>
      <c r="G571" s="4">
        <f t="shared" si="579"/>
        <v>195.29999999999998</v>
      </c>
      <c r="I571" s="12">
        <f>'[2]01_2021 UPDATE'!K315</f>
        <v>0</v>
      </c>
      <c r="J571" s="4">
        <f>E571*0.7</f>
        <v>195.29999999999998</v>
      </c>
      <c r="L571" s="12">
        <f>'[2]01_2021 UPDATE'!N315</f>
        <v>0</v>
      </c>
      <c r="M571" s="4">
        <f t="shared" ref="M571" si="584">E571*0.75</f>
        <v>209.25</v>
      </c>
      <c r="O571" s="12">
        <f>'[2]01_2021 UPDATE'!S315</f>
        <v>0</v>
      </c>
      <c r="P571" s="4">
        <f>E571*0.8</f>
        <v>223.20000000000002</v>
      </c>
      <c r="Q571" s="4">
        <f t="shared" si="501"/>
        <v>142.29</v>
      </c>
      <c r="S571" s="12">
        <f>'[2]01_2021 UPDATE'!V315</f>
        <v>0</v>
      </c>
      <c r="T571" s="4">
        <v>220.56</v>
      </c>
      <c r="V571" s="12">
        <f>'[2]01_2021 UPDATE'!AE315</f>
        <v>0</v>
      </c>
      <c r="W571" s="4">
        <f t="shared" ref="W571" si="585">E571*0.65</f>
        <v>181.35</v>
      </c>
      <c r="Y571" s="12">
        <f>'[2]01_2021 UPDATE'!AK315</f>
        <v>0</v>
      </c>
      <c r="Z571" s="4">
        <f>E571*0.85</f>
        <v>237.15</v>
      </c>
      <c r="AB571" s="12">
        <f>'[2]01_2021 UPDATE'!AN315</f>
        <v>0</v>
      </c>
      <c r="AC571" s="4">
        <f>E571*0.75</f>
        <v>209.25</v>
      </c>
      <c r="AE571" s="12">
        <f>'[2]01_2021 UPDATE'!AQ315</f>
        <v>0</v>
      </c>
      <c r="AF571" s="4">
        <f>+E571*0.75</f>
        <v>209.25</v>
      </c>
      <c r="AH571" s="12">
        <f>'[2]01_2021 UPDATE'!AT315</f>
        <v>0</v>
      </c>
      <c r="AI571" s="4">
        <f>+E571*0.75</f>
        <v>209.25</v>
      </c>
      <c r="AK571" s="12">
        <f>'[2]01_2021 UPDATE'!AW315</f>
        <v>0</v>
      </c>
      <c r="AL571" s="4">
        <v>192.78</v>
      </c>
      <c r="AM571" s="4">
        <v>178.31</v>
      </c>
      <c r="AN571" s="4">
        <v>91.8</v>
      </c>
      <c r="AO571" s="12"/>
      <c r="AP571" s="4">
        <f>E571*0.58</f>
        <v>161.82</v>
      </c>
      <c r="AR571" s="12">
        <f>'[2]01_2021 UPDATE'!AZ315</f>
        <v>0</v>
      </c>
      <c r="AS571" s="4">
        <f t="shared" si="569"/>
        <v>142.29</v>
      </c>
      <c r="AT571" s="4">
        <f t="shared" si="524"/>
        <v>237.15</v>
      </c>
      <c r="AU571" s="12">
        <f>'[2]01_2021 UPDATE'!BC315</f>
        <v>0</v>
      </c>
    </row>
    <row r="572" spans="1:49" x14ac:dyDescent="0.25">
      <c r="A572" s="3"/>
      <c r="C572" t="s">
        <v>41</v>
      </c>
      <c r="D572" s="3">
        <v>73562</v>
      </c>
      <c r="E572" s="4">
        <v>22</v>
      </c>
      <c r="F572" s="44"/>
      <c r="H572" s="4">
        <f>E572*0.7</f>
        <v>15.399999999999999</v>
      </c>
      <c r="I572" s="12"/>
      <c r="K572" s="4">
        <v>9.7100000000000009</v>
      </c>
      <c r="L572" s="12"/>
      <c r="N572" s="4">
        <v>11.09</v>
      </c>
      <c r="O572" s="12"/>
      <c r="R572" s="4">
        <v>8.4700000000000006</v>
      </c>
      <c r="S572" s="12"/>
      <c r="U572" s="4">
        <v>11.79</v>
      </c>
      <c r="V572" s="12"/>
      <c r="X572" s="4">
        <v>11.28</v>
      </c>
      <c r="Y572" s="12"/>
      <c r="AA572" s="4">
        <v>11.79</v>
      </c>
      <c r="AB572" s="12"/>
      <c r="AD572" s="4">
        <v>11.77</v>
      </c>
      <c r="AE572" s="12"/>
      <c r="AG572" s="4">
        <v>11.77</v>
      </c>
      <c r="AH572" s="12"/>
      <c r="AJ572" s="4">
        <v>11.77</v>
      </c>
      <c r="AK572" s="12"/>
      <c r="AM572" s="4">
        <v>13.27</v>
      </c>
      <c r="AN572" s="4">
        <v>9.5399999999999991</v>
      </c>
      <c r="AO572" s="12"/>
      <c r="AQ572" s="4">
        <v>14.7</v>
      </c>
      <c r="AR572" s="12"/>
      <c r="AU572" s="12"/>
      <c r="AV572" s="4">
        <f>'[2]01_2021 UPDATE'!BD315</f>
        <v>8.4700000000000006</v>
      </c>
      <c r="AW572" s="4">
        <f>'[2]01_2021 UPDATE'!BE315</f>
        <v>15.75</v>
      </c>
    </row>
    <row r="573" spans="1:49" x14ac:dyDescent="0.25">
      <c r="A573" s="3" t="s">
        <v>39</v>
      </c>
      <c r="B573" s="1" t="s">
        <v>380</v>
      </c>
      <c r="C573" t="s">
        <v>49</v>
      </c>
      <c r="D573" s="3">
        <v>73564</v>
      </c>
      <c r="E573" s="4">
        <v>480</v>
      </c>
      <c r="F573" s="44"/>
      <c r="G573" s="4">
        <f t="shared" si="579"/>
        <v>336</v>
      </c>
      <c r="I573" s="12">
        <f>'[2]01_2021 UPDATE'!K316</f>
        <v>0</v>
      </c>
      <c r="J573" s="4">
        <f>E573*0.7</f>
        <v>336</v>
      </c>
      <c r="L573" s="12">
        <f>'[2]01_2021 UPDATE'!N316</f>
        <v>0</v>
      </c>
      <c r="M573" s="4">
        <f t="shared" ref="M573" si="586">E573*0.75</f>
        <v>360</v>
      </c>
      <c r="O573" s="12">
        <f>'[2]01_2021 UPDATE'!S316</f>
        <v>0</v>
      </c>
      <c r="P573" s="4">
        <f>E573*0.8</f>
        <v>384</v>
      </c>
      <c r="Q573" s="4">
        <f t="shared" si="501"/>
        <v>244.8</v>
      </c>
      <c r="S573" s="12">
        <f>'[2]01_2021 UPDATE'!V316</f>
        <v>0</v>
      </c>
      <c r="T573" s="4">
        <v>183.6</v>
      </c>
      <c r="V573" s="12">
        <f>'[2]01_2021 UPDATE'!AE316</f>
        <v>0</v>
      </c>
      <c r="W573" s="4">
        <f t="shared" ref="W573" si="587">E573*0.65</f>
        <v>312</v>
      </c>
      <c r="Y573" s="12">
        <f>'[2]01_2021 UPDATE'!AK316</f>
        <v>0</v>
      </c>
      <c r="Z573" s="4">
        <f>E573*0.85</f>
        <v>408</v>
      </c>
      <c r="AB573" s="12">
        <f>'[2]01_2021 UPDATE'!AN316</f>
        <v>0</v>
      </c>
      <c r="AC573" s="4">
        <f>E573*0.75</f>
        <v>360</v>
      </c>
      <c r="AE573" s="12">
        <f>'[2]01_2021 UPDATE'!AQ316</f>
        <v>0</v>
      </c>
      <c r="AF573" s="4">
        <f>+E573*0.75</f>
        <v>360</v>
      </c>
      <c r="AH573" s="12">
        <f>'[2]01_2021 UPDATE'!AT316</f>
        <v>0</v>
      </c>
      <c r="AI573" s="4">
        <f>+E573*0.75</f>
        <v>360</v>
      </c>
      <c r="AK573" s="12">
        <f>'[2]01_2021 UPDATE'!AW316</f>
        <v>0</v>
      </c>
      <c r="AL573" s="4">
        <v>231.59</v>
      </c>
      <c r="AM573" s="4">
        <v>214.21</v>
      </c>
      <c r="AN573" s="4">
        <v>110.28</v>
      </c>
      <c r="AO573" s="12"/>
      <c r="AP573" s="4">
        <f>E573*0.58</f>
        <v>278.39999999999998</v>
      </c>
      <c r="AR573" s="12">
        <f>'[2]01_2021 UPDATE'!AZ316</f>
        <v>0</v>
      </c>
      <c r="AS573" s="4">
        <f t="shared" si="569"/>
        <v>183.6</v>
      </c>
      <c r="AT573" s="4">
        <f t="shared" si="524"/>
        <v>408</v>
      </c>
      <c r="AU573" s="12">
        <f>'[2]01_2021 UPDATE'!BC316</f>
        <v>0</v>
      </c>
    </row>
    <row r="574" spans="1:49" x14ac:dyDescent="0.25">
      <c r="A574" s="3"/>
      <c r="C574" t="s">
        <v>41</v>
      </c>
      <c r="D574" s="3">
        <v>73564</v>
      </c>
      <c r="E574" s="4">
        <v>26</v>
      </c>
      <c r="F574" s="44"/>
      <c r="H574" s="4">
        <f>E574*0.7</f>
        <v>18.2</v>
      </c>
      <c r="I574" s="12"/>
      <c r="K574" s="4">
        <v>11.51</v>
      </c>
      <c r="L574" s="12"/>
      <c r="N574" s="4">
        <v>13.58</v>
      </c>
      <c r="O574" s="12"/>
      <c r="R574" s="4">
        <v>10.17</v>
      </c>
      <c r="S574" s="12"/>
      <c r="U574" s="4">
        <v>14.43</v>
      </c>
      <c r="V574" s="12"/>
      <c r="X574" s="4">
        <v>13.36</v>
      </c>
      <c r="Y574" s="12"/>
      <c r="AA574" s="4">
        <v>14.43</v>
      </c>
      <c r="AB574" s="12"/>
      <c r="AD574" s="4">
        <v>13.95</v>
      </c>
      <c r="AE574" s="12"/>
      <c r="AG574" s="4">
        <v>13.95</v>
      </c>
      <c r="AH574" s="12"/>
      <c r="AJ574" s="4">
        <v>13.95</v>
      </c>
      <c r="AK574" s="12"/>
      <c r="AM574" s="4">
        <v>15.66</v>
      </c>
      <c r="AN574" s="4">
        <v>11.27</v>
      </c>
      <c r="AO574" s="12"/>
      <c r="AQ574" s="4">
        <v>17.989999999999998</v>
      </c>
      <c r="AR574" s="12"/>
      <c r="AU574" s="12"/>
      <c r="AV574" s="4">
        <f>'[2]01_2021 UPDATE'!BD316</f>
        <v>10.17</v>
      </c>
      <c r="AW574" s="4">
        <f>'[2]01_2021 UPDATE'!BE316</f>
        <v>18.75</v>
      </c>
    </row>
    <row r="575" spans="1:49" x14ac:dyDescent="0.25">
      <c r="A575" s="3" t="s">
        <v>39</v>
      </c>
      <c r="B575" s="1" t="s">
        <v>381</v>
      </c>
      <c r="C575" t="s">
        <v>49</v>
      </c>
      <c r="D575" s="3">
        <v>73590</v>
      </c>
      <c r="E575" s="4">
        <v>267</v>
      </c>
      <c r="F575" s="44"/>
      <c r="G575" s="4">
        <f t="shared" si="579"/>
        <v>186.89999999999998</v>
      </c>
      <c r="I575" s="12">
        <f>'[2]01_2021 UPDATE'!K318</f>
        <v>0</v>
      </c>
      <c r="J575" s="4">
        <f>E575*0.7</f>
        <v>186.89999999999998</v>
      </c>
      <c r="L575" s="12">
        <f>'[2]01_2021 UPDATE'!N318</f>
        <v>0</v>
      </c>
      <c r="M575" s="4">
        <f t="shared" ref="M575" si="588">E575*0.75</f>
        <v>200.25</v>
      </c>
      <c r="O575" s="12">
        <f>'[2]01_2021 UPDATE'!S318</f>
        <v>0</v>
      </c>
      <c r="P575" s="4">
        <f>E575*0.8</f>
        <v>213.60000000000002</v>
      </c>
      <c r="Q575" s="4">
        <f t="shared" si="501"/>
        <v>136.17000000000002</v>
      </c>
      <c r="S575" s="12">
        <f>'[2]01_2021 UPDATE'!V318</f>
        <v>0</v>
      </c>
      <c r="T575" s="4">
        <v>183.6</v>
      </c>
      <c r="V575" s="12">
        <f>'[2]01_2021 UPDATE'!AE318</f>
        <v>0</v>
      </c>
      <c r="W575" s="4">
        <f t="shared" ref="W575" si="589">E575*0.65</f>
        <v>173.55</v>
      </c>
      <c r="Y575" s="12">
        <f>'[2]01_2021 UPDATE'!AK318</f>
        <v>0</v>
      </c>
      <c r="Z575" s="4">
        <f>E575*0.85</f>
        <v>226.95</v>
      </c>
      <c r="AB575" s="12">
        <f>'[2]01_2021 UPDATE'!AN318</f>
        <v>0</v>
      </c>
      <c r="AC575" s="4">
        <f>E575*0.75</f>
        <v>200.25</v>
      </c>
      <c r="AE575" s="12">
        <f>'[2]01_2021 UPDATE'!AQ318</f>
        <v>0</v>
      </c>
      <c r="AF575" s="4">
        <f>+E575*0.75</f>
        <v>200.25</v>
      </c>
      <c r="AH575" s="12">
        <f>'[2]01_2021 UPDATE'!AT318</f>
        <v>0</v>
      </c>
      <c r="AI575" s="4">
        <f>+E575*0.75</f>
        <v>200.25</v>
      </c>
      <c r="AK575" s="12">
        <f>'[2]01_2021 UPDATE'!AW318</f>
        <v>0</v>
      </c>
      <c r="AL575" s="4">
        <v>192.78</v>
      </c>
      <c r="AM575" s="4">
        <v>178.31</v>
      </c>
      <c r="AN575" s="4">
        <v>91.8</v>
      </c>
      <c r="AO575" s="12"/>
      <c r="AP575" s="4">
        <f>E575*0.58</f>
        <v>154.85999999999999</v>
      </c>
      <c r="AR575" s="12">
        <f>'[2]01_2021 UPDATE'!AZ318</f>
        <v>0</v>
      </c>
      <c r="AS575" s="4">
        <f t="shared" si="569"/>
        <v>136.17000000000002</v>
      </c>
      <c r="AT575" s="4">
        <f t="shared" si="524"/>
        <v>226.95</v>
      </c>
      <c r="AU575" s="12">
        <f>'[2]01_2021 UPDATE'!BC318</f>
        <v>0</v>
      </c>
    </row>
    <row r="576" spans="1:49" x14ac:dyDescent="0.25">
      <c r="A576" s="3"/>
      <c r="C576" t="s">
        <v>41</v>
      </c>
      <c r="D576" s="3">
        <v>73590</v>
      </c>
      <c r="E576" s="4">
        <v>21</v>
      </c>
      <c r="F576" s="44"/>
      <c r="H576" s="4">
        <f>E576*0.7</f>
        <v>14.7</v>
      </c>
      <c r="I576" s="12"/>
      <c r="K576" s="4">
        <v>8.25</v>
      </c>
      <c r="L576" s="12"/>
      <c r="N576" s="4">
        <v>9.42</v>
      </c>
      <c r="O576" s="12"/>
      <c r="R576" s="4">
        <v>8.1199999999999992</v>
      </c>
      <c r="S576" s="12"/>
      <c r="U576" s="4">
        <v>10.02</v>
      </c>
      <c r="V576" s="12"/>
      <c r="X576" s="4">
        <v>9.59</v>
      </c>
      <c r="Y576" s="12"/>
      <c r="AA576" s="4">
        <v>10.02</v>
      </c>
      <c r="AB576" s="12"/>
      <c r="AD576" s="4">
        <v>10.01</v>
      </c>
      <c r="AE576" s="12"/>
      <c r="AG576" s="4">
        <v>10.01</v>
      </c>
      <c r="AH576" s="12"/>
      <c r="AJ576" s="4">
        <v>10.01</v>
      </c>
      <c r="AK576" s="12"/>
      <c r="AM576" s="4">
        <v>10.84</v>
      </c>
      <c r="AN576" s="4">
        <v>7.8</v>
      </c>
      <c r="AO576" s="12"/>
      <c r="AQ576" s="4">
        <v>53.24</v>
      </c>
      <c r="AR576" s="12"/>
      <c r="AU576" s="12"/>
      <c r="AV576" s="4">
        <f>'[2]01_2021 UPDATE'!BD318</f>
        <v>8.1199999999999992</v>
      </c>
      <c r="AW576" s="4">
        <f>'[2]01_2021 UPDATE'!BE318</f>
        <v>15</v>
      </c>
    </row>
    <row r="577" spans="1:49" x14ac:dyDescent="0.25">
      <c r="A577" s="3" t="s">
        <v>39</v>
      </c>
      <c r="B577" s="1" t="s">
        <v>382</v>
      </c>
      <c r="C577" t="s">
        <v>49</v>
      </c>
      <c r="D577" s="3">
        <v>73610</v>
      </c>
      <c r="E577" s="4">
        <v>267</v>
      </c>
      <c r="F577" s="44"/>
      <c r="G577" s="4">
        <f t="shared" si="579"/>
        <v>186.89999999999998</v>
      </c>
      <c r="I577" s="12">
        <f>'[2]01_2021 UPDATE'!K320</f>
        <v>0</v>
      </c>
      <c r="J577" s="4">
        <f>E577*0.7</f>
        <v>186.89999999999998</v>
      </c>
      <c r="L577" s="12">
        <f>'[2]01_2021 UPDATE'!N320</f>
        <v>0</v>
      </c>
      <c r="M577" s="4">
        <f t="shared" ref="M577" si="590">E577*0.75</f>
        <v>200.25</v>
      </c>
      <c r="O577" s="12">
        <f>'[2]01_2021 UPDATE'!S320</f>
        <v>0</v>
      </c>
      <c r="P577" s="4">
        <f>E577*0.8</f>
        <v>213.60000000000002</v>
      </c>
      <c r="Q577" s="4">
        <f t="shared" si="501"/>
        <v>136.17000000000002</v>
      </c>
      <c r="S577" s="12">
        <f>'[2]01_2021 UPDATE'!V320</f>
        <v>0</v>
      </c>
      <c r="T577" s="4">
        <v>183.6</v>
      </c>
      <c r="V577" s="12">
        <f>'[2]01_2021 UPDATE'!AE320</f>
        <v>0</v>
      </c>
      <c r="W577" s="4">
        <f t="shared" ref="W577" si="591">E577*0.65</f>
        <v>173.55</v>
      </c>
      <c r="Y577" s="12">
        <f>'[2]01_2021 UPDATE'!AK320</f>
        <v>0</v>
      </c>
      <c r="Z577" s="4">
        <f>E577*0.85</f>
        <v>226.95</v>
      </c>
      <c r="AB577" s="12">
        <f>'[2]01_2021 UPDATE'!AN320</f>
        <v>0</v>
      </c>
      <c r="AC577" s="4">
        <f>E577*0.75</f>
        <v>200.25</v>
      </c>
      <c r="AE577" s="12">
        <f>'[2]01_2021 UPDATE'!AQ320</f>
        <v>0</v>
      </c>
      <c r="AF577" s="4">
        <f>+E577*0.75</f>
        <v>200.25</v>
      </c>
      <c r="AH577" s="12">
        <f>'[2]01_2021 UPDATE'!AT320</f>
        <v>0</v>
      </c>
      <c r="AI577" s="4">
        <f>+E577*0.75</f>
        <v>200.25</v>
      </c>
      <c r="AK577" s="12">
        <f>'[2]01_2021 UPDATE'!AW320</f>
        <v>0</v>
      </c>
      <c r="AL577" s="4">
        <v>192.78</v>
      </c>
      <c r="AM577" s="4">
        <v>178.31</v>
      </c>
      <c r="AN577" s="4">
        <v>91.8</v>
      </c>
      <c r="AO577" s="12"/>
      <c r="AP577" s="4">
        <f>E577*0.58</f>
        <v>154.85999999999999</v>
      </c>
      <c r="AR577" s="12">
        <f>'[2]01_2021 UPDATE'!AZ320</f>
        <v>0</v>
      </c>
      <c r="AS577" s="4">
        <f t="shared" si="569"/>
        <v>136.17000000000002</v>
      </c>
      <c r="AT577" s="4">
        <f t="shared" si="524"/>
        <v>226.95</v>
      </c>
      <c r="AU577" s="12">
        <f>'[2]01_2021 UPDATE'!BC320</f>
        <v>0</v>
      </c>
    </row>
    <row r="578" spans="1:49" x14ac:dyDescent="0.25">
      <c r="A578" s="3"/>
      <c r="C578" t="s">
        <v>41</v>
      </c>
      <c r="D578" s="3">
        <v>73610</v>
      </c>
      <c r="E578" s="4">
        <v>21</v>
      </c>
      <c r="F578" s="44"/>
      <c r="H578" s="4">
        <f>E578*0.7</f>
        <v>14.7</v>
      </c>
      <c r="I578" s="12"/>
      <c r="K578" s="4">
        <v>8.98</v>
      </c>
      <c r="L578" s="12"/>
      <c r="N578" s="4">
        <v>10.26</v>
      </c>
      <c r="O578" s="12"/>
      <c r="R578" s="4">
        <v>8.1199999999999992</v>
      </c>
      <c r="S578" s="12"/>
      <c r="U578" s="4">
        <v>10.9</v>
      </c>
      <c r="V578" s="12"/>
      <c r="X578" s="4">
        <v>10.43</v>
      </c>
      <c r="Y578" s="12"/>
      <c r="AA578" s="4">
        <v>10.9</v>
      </c>
      <c r="AB578" s="12"/>
      <c r="AD578" s="4">
        <v>10.89</v>
      </c>
      <c r="AE578" s="12"/>
      <c r="AG578" s="4">
        <v>10.89</v>
      </c>
      <c r="AH578" s="12"/>
      <c r="AJ578" s="4">
        <v>10.89</v>
      </c>
      <c r="AK578" s="12"/>
      <c r="AM578" s="4">
        <v>11.81</v>
      </c>
      <c r="AN578" s="4">
        <v>8.49</v>
      </c>
      <c r="AO578" s="12"/>
      <c r="AQ578" s="4">
        <v>13.59</v>
      </c>
      <c r="AR578" s="12"/>
      <c r="AU578" s="12"/>
      <c r="AV578" s="4">
        <f>'[2]01_2021 UPDATE'!BD320</f>
        <v>8.1199999999999992</v>
      </c>
      <c r="AW578" s="4">
        <f>'[2]01_2021 UPDATE'!BE320</f>
        <v>15</v>
      </c>
    </row>
    <row r="579" spans="1:49" x14ac:dyDescent="0.25">
      <c r="A579" s="3" t="s">
        <v>39</v>
      </c>
      <c r="B579" s="1" t="s">
        <v>383</v>
      </c>
      <c r="C579" t="s">
        <v>49</v>
      </c>
      <c r="D579" s="3">
        <v>73630</v>
      </c>
      <c r="E579" s="4">
        <v>267</v>
      </c>
      <c r="F579" s="44"/>
      <c r="G579" s="4">
        <f t="shared" si="579"/>
        <v>186.89999999999998</v>
      </c>
      <c r="I579" s="12">
        <f>'[2]01_2021 UPDATE'!K323</f>
        <v>0</v>
      </c>
      <c r="J579" s="4">
        <f>E579*0.7</f>
        <v>186.89999999999998</v>
      </c>
      <c r="L579" s="12">
        <f>'[2]01_2021 UPDATE'!N323</f>
        <v>0</v>
      </c>
      <c r="M579" s="4">
        <f t="shared" ref="M579" si="592">E579*0.75</f>
        <v>200.25</v>
      </c>
      <c r="O579" s="12">
        <f>'[2]01_2021 UPDATE'!S323</f>
        <v>0</v>
      </c>
      <c r="P579" s="4">
        <f>E579*0.8</f>
        <v>213.60000000000002</v>
      </c>
      <c r="Q579" s="4">
        <f t="shared" si="501"/>
        <v>136.17000000000002</v>
      </c>
      <c r="S579" s="12">
        <f>'[2]01_2021 UPDATE'!V323</f>
        <v>0</v>
      </c>
      <c r="T579" s="4">
        <v>183.6</v>
      </c>
      <c r="V579" s="12">
        <f>'[2]01_2021 UPDATE'!AE323</f>
        <v>0</v>
      </c>
      <c r="W579" s="4">
        <f t="shared" ref="W579" si="593">E579*0.65</f>
        <v>173.55</v>
      </c>
      <c r="Y579" s="12">
        <f>'[2]01_2021 UPDATE'!AK323</f>
        <v>0</v>
      </c>
      <c r="Z579" s="4">
        <f>E579*0.85</f>
        <v>226.95</v>
      </c>
      <c r="AB579" s="12">
        <f>'[2]01_2021 UPDATE'!AN323</f>
        <v>0</v>
      </c>
      <c r="AC579" s="4">
        <f>E579*0.75</f>
        <v>200.25</v>
      </c>
      <c r="AE579" s="12">
        <f>'[2]01_2021 UPDATE'!AQ323</f>
        <v>0</v>
      </c>
      <c r="AF579" s="4">
        <f>+E579*0.75</f>
        <v>200.25</v>
      </c>
      <c r="AH579" s="12">
        <f>'[2]01_2021 UPDATE'!AT323</f>
        <v>0</v>
      </c>
      <c r="AI579" s="4">
        <f>+E579*0.75</f>
        <v>200.25</v>
      </c>
      <c r="AK579" s="12">
        <f>'[2]01_2021 UPDATE'!AW323</f>
        <v>0</v>
      </c>
      <c r="AL579" s="4">
        <v>192.78</v>
      </c>
      <c r="AM579" s="4">
        <v>178.31</v>
      </c>
      <c r="AN579" s="4">
        <v>91.8</v>
      </c>
      <c r="AO579" s="12"/>
      <c r="AP579" s="4">
        <f>E579*0.58</f>
        <v>154.85999999999999</v>
      </c>
      <c r="AR579" s="12">
        <f>'[2]01_2021 UPDATE'!AZ323</f>
        <v>0</v>
      </c>
      <c r="AS579" s="4">
        <f t="shared" si="569"/>
        <v>136.17000000000002</v>
      </c>
      <c r="AT579" s="4">
        <f t="shared" si="524"/>
        <v>226.95</v>
      </c>
      <c r="AU579" s="12">
        <f>'[2]01_2021 UPDATE'!BC323</f>
        <v>0</v>
      </c>
    </row>
    <row r="580" spans="1:49" x14ac:dyDescent="0.25">
      <c r="A580" s="3"/>
      <c r="C580" t="s">
        <v>41</v>
      </c>
      <c r="D580" s="3">
        <v>73630</v>
      </c>
      <c r="E580" s="4">
        <v>20</v>
      </c>
      <c r="F580" s="44"/>
      <c r="H580" s="4">
        <f>E580*0.7</f>
        <v>14</v>
      </c>
      <c r="I580" s="12"/>
      <c r="K580" s="4">
        <v>8.61</v>
      </c>
      <c r="L580" s="12"/>
      <c r="N580" s="4">
        <v>9.83</v>
      </c>
      <c r="O580" s="12"/>
      <c r="R580" s="4">
        <v>8.1199999999999992</v>
      </c>
      <c r="S580" s="12"/>
      <c r="U580" s="4">
        <v>10.45</v>
      </c>
      <c r="V580" s="12"/>
      <c r="X580" s="4">
        <v>10</v>
      </c>
      <c r="Y580" s="12"/>
      <c r="AA580" s="4">
        <v>10.45</v>
      </c>
      <c r="AB580" s="12"/>
      <c r="AD580" s="4">
        <v>10.44</v>
      </c>
      <c r="AE580" s="12"/>
      <c r="AG580" s="4">
        <v>10.44</v>
      </c>
      <c r="AH580" s="12"/>
      <c r="AJ580" s="4">
        <v>10.44</v>
      </c>
      <c r="AK580" s="12"/>
      <c r="AM580" s="4">
        <v>11.31</v>
      </c>
      <c r="AN580" s="4">
        <v>8.14</v>
      </c>
      <c r="AO580" s="12"/>
      <c r="AQ580" s="4">
        <v>13.02</v>
      </c>
      <c r="AR580" s="12"/>
      <c r="AU580" s="12"/>
      <c r="AV580" s="4">
        <f>'[2]01_2021 UPDATE'!BD323</f>
        <v>8.1199999999999992</v>
      </c>
      <c r="AW580" s="4">
        <f>'[2]01_2021 UPDATE'!BE323</f>
        <v>14.25</v>
      </c>
    </row>
    <row r="581" spans="1:49" x14ac:dyDescent="0.25">
      <c r="A581" s="3" t="s">
        <v>39</v>
      </c>
      <c r="B581" s="1" t="s">
        <v>384</v>
      </c>
      <c r="C581" t="s">
        <v>49</v>
      </c>
      <c r="D581" s="3">
        <v>73720</v>
      </c>
      <c r="E581" s="4">
        <v>3027</v>
      </c>
      <c r="F581" s="44"/>
      <c r="G581" s="4">
        <f t="shared" si="579"/>
        <v>2118.9</v>
      </c>
      <c r="I581" s="12">
        <f>'[2]01_2021 UPDATE'!K335</f>
        <v>0</v>
      </c>
      <c r="J581" s="4">
        <v>800</v>
      </c>
      <c r="L581" s="12">
        <f>'[2]01_2021 UPDATE'!N335</f>
        <v>0</v>
      </c>
      <c r="M581" s="4">
        <v>800</v>
      </c>
      <c r="O581" s="12">
        <f>'[2]01_2021 UPDATE'!S335</f>
        <v>0</v>
      </c>
      <c r="P581" s="4">
        <f>E581*0.8</f>
        <v>2421.6</v>
      </c>
      <c r="Q581" s="4">
        <f t="shared" si="501"/>
        <v>1543.77</v>
      </c>
      <c r="S581" s="12">
        <f>'[2]01_2021 UPDATE'!V335</f>
        <v>0</v>
      </c>
      <c r="T581" s="4">
        <v>503.4</v>
      </c>
      <c r="V581" s="12">
        <f>'[2]01_2021 UPDATE'!AE335</f>
        <v>0</v>
      </c>
      <c r="W581" s="4">
        <v>1650</v>
      </c>
      <c r="Y581" s="12">
        <f>'[2]01_2021 UPDATE'!AK335</f>
        <v>0</v>
      </c>
      <c r="Z581" s="4">
        <v>950</v>
      </c>
      <c r="AB581" s="12">
        <f>'[2]01_2021 UPDATE'!AN335</f>
        <v>0</v>
      </c>
      <c r="AC581" s="4">
        <v>800</v>
      </c>
      <c r="AE581" s="12">
        <f>'[2]01_2021 UPDATE'!AQ335</f>
        <v>0</v>
      </c>
      <c r="AF581" s="4">
        <f>+E581*0.75</f>
        <v>2270.25</v>
      </c>
      <c r="AH581" s="12">
        <f>'[2]01_2021 UPDATE'!AT335</f>
        <v>0</v>
      </c>
      <c r="AI581" s="4">
        <f>+E581*0.75</f>
        <v>2270.25</v>
      </c>
      <c r="AK581" s="12">
        <f>'[2]01_2021 UPDATE'!AW335</f>
        <v>0</v>
      </c>
      <c r="AL581" s="4">
        <v>772.84</v>
      </c>
      <c r="AM581" s="4">
        <v>714.84</v>
      </c>
      <c r="AN581" s="4">
        <v>368.02</v>
      </c>
      <c r="AO581" s="12"/>
      <c r="AP581" s="4">
        <f>E581*0.58</f>
        <v>1755.6599999999999</v>
      </c>
      <c r="AR581" s="12">
        <f>'[2]01_2021 UPDATE'!AZ335</f>
        <v>0</v>
      </c>
      <c r="AS581" s="4">
        <f t="shared" si="569"/>
        <v>503.4</v>
      </c>
      <c r="AT581" s="4">
        <f t="shared" ref="AT581:AT639" si="594">MAX(J581,M581,Q581,P581,T581,W581,Z581,AC581,AF581,AI581,AL581,AM581,AP581)</f>
        <v>2421.6</v>
      </c>
      <c r="AU581" s="12">
        <f>'[2]01_2021 UPDATE'!BC335</f>
        <v>0</v>
      </c>
    </row>
    <row r="582" spans="1:49" x14ac:dyDescent="0.25">
      <c r="A582" s="3"/>
      <c r="C582" t="s">
        <v>41</v>
      </c>
      <c r="D582" s="3">
        <v>73720</v>
      </c>
      <c r="E582" s="4">
        <v>278</v>
      </c>
      <c r="F582" s="44"/>
      <c r="H582" s="4">
        <f>E582*0.7</f>
        <v>194.6</v>
      </c>
      <c r="I582" s="12"/>
      <c r="K582" s="4">
        <v>95</v>
      </c>
      <c r="L582" s="12"/>
      <c r="N582" s="4">
        <v>124.71</v>
      </c>
      <c r="O582" s="12"/>
      <c r="R582" s="4">
        <v>100.02</v>
      </c>
      <c r="S582" s="12"/>
      <c r="U582" s="4">
        <v>131.15</v>
      </c>
      <c r="V582" s="12"/>
      <c r="X582" s="4">
        <v>126.48</v>
      </c>
      <c r="Y582" s="12"/>
      <c r="AA582" s="4">
        <v>131.15</v>
      </c>
      <c r="AB582" s="12"/>
      <c r="AD582" s="4">
        <v>131.97999999999999</v>
      </c>
      <c r="AE582" s="12"/>
      <c r="AG582" s="4">
        <v>131.97999999999999</v>
      </c>
      <c r="AH582" s="12"/>
      <c r="AJ582" s="4">
        <v>131.97999999999999</v>
      </c>
      <c r="AK582" s="12"/>
      <c r="AM582" s="4">
        <v>140.06</v>
      </c>
      <c r="AN582" s="4">
        <v>100.77</v>
      </c>
      <c r="AO582" s="12"/>
      <c r="AQ582" s="4">
        <v>163.43</v>
      </c>
      <c r="AR582" s="12"/>
      <c r="AU582" s="12"/>
      <c r="AV582" s="4">
        <f>'[2]01_2021 UPDATE'!BD335</f>
        <v>95</v>
      </c>
      <c r="AW582" s="4">
        <f>'[2]01_2021 UPDATE'!BE335</f>
        <v>202.5</v>
      </c>
    </row>
    <row r="583" spans="1:49" x14ac:dyDescent="0.25">
      <c r="A583" s="3" t="s">
        <v>39</v>
      </c>
      <c r="B583" s="1" t="s">
        <v>385</v>
      </c>
      <c r="C583" t="s">
        <v>49</v>
      </c>
      <c r="D583" s="3">
        <v>73721</v>
      </c>
      <c r="E583" s="4">
        <v>2221</v>
      </c>
      <c r="F583" s="44"/>
      <c r="G583" s="4">
        <f t="shared" si="579"/>
        <v>1554.6999999999998</v>
      </c>
      <c r="I583" s="12">
        <f>'[2]01_2021 UPDATE'!K337</f>
        <v>0</v>
      </c>
      <c r="J583" s="4">
        <v>800</v>
      </c>
      <c r="L583" s="12">
        <f>'[2]01_2021 UPDATE'!N337</f>
        <v>0</v>
      </c>
      <c r="M583" s="4">
        <v>800</v>
      </c>
      <c r="O583" s="12">
        <f>'[2]01_2021 UPDATE'!S337</f>
        <v>0</v>
      </c>
      <c r="P583" s="4">
        <f>E583*0.8</f>
        <v>1776.8000000000002</v>
      </c>
      <c r="Q583" s="4">
        <f t="shared" si="501"/>
        <v>1132.71</v>
      </c>
      <c r="S583" s="12">
        <f>'[2]01_2021 UPDATE'!V337</f>
        <v>0</v>
      </c>
      <c r="T583" s="4">
        <v>1653.9</v>
      </c>
      <c r="V583" s="12">
        <f>'[2]01_2021 UPDATE'!AE337</f>
        <v>0</v>
      </c>
      <c r="W583" s="4">
        <v>1650</v>
      </c>
      <c r="Y583" s="12">
        <f>'[2]01_2021 UPDATE'!AK337</f>
        <v>0</v>
      </c>
      <c r="Z583" s="4">
        <v>950</v>
      </c>
      <c r="AB583" s="12">
        <f>'[2]01_2021 UPDATE'!AN337</f>
        <v>0</v>
      </c>
      <c r="AC583" s="4">
        <v>800</v>
      </c>
      <c r="AE583" s="12">
        <f>'[2]01_2021 UPDATE'!AQ337</f>
        <v>0</v>
      </c>
      <c r="AF583" s="4">
        <f>+E583*0.75</f>
        <v>1665.75</v>
      </c>
      <c r="AH583" s="12">
        <f>'[2]01_2021 UPDATE'!AT337</f>
        <v>0</v>
      </c>
      <c r="AI583" s="4">
        <f>+E583*0.75</f>
        <v>1665.75</v>
      </c>
      <c r="AK583" s="12">
        <f>'[2]01_2021 UPDATE'!AW337</f>
        <v>0</v>
      </c>
      <c r="AL583" s="4">
        <v>528.57000000000005</v>
      </c>
      <c r="AM583" s="4">
        <v>488.9</v>
      </c>
      <c r="AN583" s="4">
        <v>251.7</v>
      </c>
      <c r="AO583" s="12"/>
      <c r="AP583" s="4">
        <f>E583*0.58</f>
        <v>1288.1799999999998</v>
      </c>
      <c r="AR583" s="12">
        <f>'[2]01_2021 UPDATE'!AZ337</f>
        <v>0</v>
      </c>
      <c r="AS583" s="4">
        <f t="shared" si="569"/>
        <v>488.9</v>
      </c>
      <c r="AT583" s="4">
        <f t="shared" si="594"/>
        <v>1776.8000000000002</v>
      </c>
      <c r="AU583" s="12">
        <f>'[2]01_2021 UPDATE'!BC337</f>
        <v>0</v>
      </c>
    </row>
    <row r="584" spans="1:49" x14ac:dyDescent="0.25">
      <c r="A584" s="3"/>
      <c r="C584" t="s">
        <v>41</v>
      </c>
      <c r="D584" s="3">
        <v>73721</v>
      </c>
      <c r="E584" s="4">
        <v>175</v>
      </c>
      <c r="F584" s="44"/>
      <c r="H584" s="4">
        <f>E584*0.7</f>
        <v>122.49999999999999</v>
      </c>
      <c r="I584" s="12"/>
      <c r="K584" s="4">
        <v>95</v>
      </c>
      <c r="L584" s="12"/>
      <c r="N584" s="4">
        <v>78.77</v>
      </c>
      <c r="O584" s="12"/>
      <c r="R584" s="4">
        <v>62.74</v>
      </c>
      <c r="S584" s="12"/>
      <c r="U584" s="4">
        <v>83.25</v>
      </c>
      <c r="V584" s="12"/>
      <c r="X584" s="4">
        <v>80.150000000000006</v>
      </c>
      <c r="Y584" s="12"/>
      <c r="AA584" s="4">
        <v>83.25</v>
      </c>
      <c r="AB584" s="12"/>
      <c r="AD584" s="4">
        <v>83.63</v>
      </c>
      <c r="AE584" s="12"/>
      <c r="AG584" s="4">
        <v>83.63</v>
      </c>
      <c r="AH584" s="12"/>
      <c r="AJ584" s="4">
        <v>83.63</v>
      </c>
      <c r="AK584" s="12"/>
      <c r="AM584" s="4">
        <v>88.76</v>
      </c>
      <c r="AN584" s="4">
        <v>63.86</v>
      </c>
      <c r="AO584" s="12"/>
      <c r="AQ584" s="4">
        <v>103.75</v>
      </c>
      <c r="AR584" s="12"/>
      <c r="AU584" s="12"/>
      <c r="AV584" s="4">
        <f>'[2]01_2021 UPDATE'!BD337</f>
        <v>62.74</v>
      </c>
      <c r="AW584" s="4">
        <f>'[2]01_2021 UPDATE'!BE337</f>
        <v>127.5</v>
      </c>
    </row>
    <row r="585" spans="1:49" x14ac:dyDescent="0.25">
      <c r="A585" s="3" t="s">
        <v>39</v>
      </c>
      <c r="B585" s="1" t="s">
        <v>384</v>
      </c>
      <c r="C585" t="s">
        <v>49</v>
      </c>
      <c r="D585" s="3">
        <v>73723</v>
      </c>
      <c r="E585" s="4">
        <v>2790</v>
      </c>
      <c r="F585" s="44"/>
      <c r="G585" s="4">
        <f t="shared" si="579"/>
        <v>1952.9999999999998</v>
      </c>
      <c r="I585" s="12">
        <f>'[2]01_2021 UPDATE'!K339</f>
        <v>0</v>
      </c>
      <c r="J585" s="4">
        <v>800</v>
      </c>
      <c r="L585" s="12">
        <f>'[2]01_2021 UPDATE'!N339</f>
        <v>0</v>
      </c>
      <c r="M585" s="4">
        <v>800</v>
      </c>
      <c r="O585" s="12">
        <f>'[2]01_2021 UPDATE'!S339</f>
        <v>0</v>
      </c>
      <c r="P585" s="4">
        <f>E585*0.8</f>
        <v>2232</v>
      </c>
      <c r="Q585" s="4">
        <f t="shared" si="501"/>
        <v>1422.9</v>
      </c>
      <c r="S585" s="12">
        <f>'[2]01_2021 UPDATE'!V339</f>
        <v>0</v>
      </c>
      <c r="T585" s="4">
        <v>736.04</v>
      </c>
      <c r="V585" s="12">
        <f>'[2]01_2021 UPDATE'!AE339</f>
        <v>0</v>
      </c>
      <c r="W585" s="4">
        <v>1650</v>
      </c>
      <c r="Y585" s="12">
        <f>'[2]01_2021 UPDATE'!AK339</f>
        <v>0</v>
      </c>
      <c r="Z585" s="4">
        <v>950</v>
      </c>
      <c r="AB585" s="12">
        <f>'[2]01_2021 UPDATE'!AN339</f>
        <v>0</v>
      </c>
      <c r="AC585" s="4">
        <v>800</v>
      </c>
      <c r="AE585" s="12">
        <f>'[2]01_2021 UPDATE'!AQ339</f>
        <v>0</v>
      </c>
      <c r="AF585" s="4">
        <f>+E585*0.75</f>
        <v>2092.5</v>
      </c>
      <c r="AH585" s="12">
        <f>'[2]01_2021 UPDATE'!AT339</f>
        <v>0</v>
      </c>
      <c r="AI585" s="4">
        <f>+E585*0.75</f>
        <v>2092.5</v>
      </c>
      <c r="AK585" s="12">
        <f>'[2]01_2021 UPDATE'!AW339</f>
        <v>0</v>
      </c>
      <c r="AL585" s="4">
        <v>1736.6</v>
      </c>
      <c r="AM585" s="4">
        <v>1606.27</v>
      </c>
      <c r="AN585" s="4">
        <v>826.95</v>
      </c>
      <c r="AO585" s="12"/>
      <c r="AP585" s="4">
        <f>E585*0.58</f>
        <v>1618.1999999999998</v>
      </c>
      <c r="AR585" s="12">
        <f>'[2]01_2021 UPDATE'!AZ339</f>
        <v>0</v>
      </c>
      <c r="AS585" s="4">
        <f t="shared" si="569"/>
        <v>736.04</v>
      </c>
      <c r="AT585" s="4">
        <f t="shared" si="594"/>
        <v>2232</v>
      </c>
      <c r="AU585" s="12">
        <f>'[2]01_2021 UPDATE'!BC339</f>
        <v>0</v>
      </c>
    </row>
    <row r="586" spans="1:49" x14ac:dyDescent="0.25">
      <c r="A586" s="3"/>
      <c r="C586" t="s">
        <v>41</v>
      </c>
      <c r="D586" s="3">
        <v>73723</v>
      </c>
      <c r="E586" s="4">
        <v>278</v>
      </c>
      <c r="F586" s="44"/>
      <c r="H586" s="4">
        <f>E586*0.7</f>
        <v>194.6</v>
      </c>
      <c r="I586" s="12"/>
      <c r="K586" s="4">
        <v>95</v>
      </c>
      <c r="L586" s="12"/>
      <c r="N586" s="4">
        <v>124.71</v>
      </c>
      <c r="O586" s="12"/>
      <c r="R586" s="4">
        <v>100.36</v>
      </c>
      <c r="S586" s="12"/>
      <c r="U586" s="4">
        <v>131.61000000000001</v>
      </c>
      <c r="V586" s="12"/>
      <c r="X586" s="4">
        <v>126.91</v>
      </c>
      <c r="Y586" s="12"/>
      <c r="AA586" s="4">
        <v>131.61000000000001</v>
      </c>
      <c r="AB586" s="12"/>
      <c r="AD586" s="4">
        <v>132.43</v>
      </c>
      <c r="AE586" s="12"/>
      <c r="AG586" s="4">
        <v>132.43</v>
      </c>
      <c r="AH586" s="12"/>
      <c r="AJ586" s="4">
        <v>132.43</v>
      </c>
      <c r="AK586" s="12"/>
      <c r="AM586" s="4">
        <v>140.06</v>
      </c>
      <c r="AN586" s="4">
        <v>100.77</v>
      </c>
      <c r="AO586" s="12"/>
      <c r="AQ586" s="4">
        <v>164</v>
      </c>
      <c r="AR586" s="12"/>
      <c r="AU586" s="12"/>
      <c r="AV586" s="4">
        <f>'[2]01_2021 UPDATE'!BD339</f>
        <v>95</v>
      </c>
      <c r="AW586" s="4">
        <f>'[2]01_2021 UPDATE'!BE339</f>
        <v>202.5</v>
      </c>
    </row>
    <row r="587" spans="1:49" x14ac:dyDescent="0.25">
      <c r="A587" s="3" t="s">
        <v>39</v>
      </c>
      <c r="B587" s="1" t="s">
        <v>386</v>
      </c>
      <c r="C587" t="s">
        <v>49</v>
      </c>
      <c r="D587" s="3">
        <v>74018</v>
      </c>
      <c r="E587" s="4">
        <v>267</v>
      </c>
      <c r="F587" s="44"/>
      <c r="G587" s="4">
        <f t="shared" si="579"/>
        <v>186.89999999999998</v>
      </c>
      <c r="I587" s="12">
        <f>'[2]01_2021 UPDATE'!K342</f>
        <v>0</v>
      </c>
      <c r="J587" s="4">
        <f>E587*0.7</f>
        <v>186.89999999999998</v>
      </c>
      <c r="L587" s="12">
        <f>'[2]01_2021 UPDATE'!N342</f>
        <v>0</v>
      </c>
      <c r="M587" s="4">
        <f t="shared" ref="M587" si="595">E587*0.75</f>
        <v>200.25</v>
      </c>
      <c r="O587" s="12">
        <f>'[2]01_2021 UPDATE'!S342</f>
        <v>0</v>
      </c>
      <c r="P587" s="4">
        <f>E587*0.8</f>
        <v>213.60000000000002</v>
      </c>
      <c r="Q587" s="4">
        <f t="shared" si="501"/>
        <v>136.17000000000002</v>
      </c>
      <c r="S587" s="12">
        <f>'[2]01_2021 UPDATE'!V342</f>
        <v>0</v>
      </c>
      <c r="T587" s="4">
        <v>220.56</v>
      </c>
      <c r="V587" s="12">
        <f>'[2]01_2021 UPDATE'!AE342</f>
        <v>0</v>
      </c>
      <c r="W587" s="4">
        <f t="shared" ref="W587" si="596">E587*0.65</f>
        <v>173.55</v>
      </c>
      <c r="Y587" s="12">
        <f>'[2]01_2021 UPDATE'!AK342</f>
        <v>0</v>
      </c>
      <c r="Z587" s="4">
        <f>E587*0.85</f>
        <v>226.95</v>
      </c>
      <c r="AB587" s="12">
        <f>'[2]01_2021 UPDATE'!AN342</f>
        <v>0</v>
      </c>
      <c r="AC587" s="4">
        <f>E587*0.75</f>
        <v>200.25</v>
      </c>
      <c r="AE587" s="12">
        <f>'[2]01_2021 UPDATE'!AQ342</f>
        <v>0</v>
      </c>
      <c r="AF587" s="4">
        <f>+E587*0.75</f>
        <v>200.25</v>
      </c>
      <c r="AH587" s="12">
        <f>'[2]01_2021 UPDATE'!AT342</f>
        <v>0</v>
      </c>
      <c r="AI587" s="4">
        <f>+E587*0.75</f>
        <v>200.25</v>
      </c>
      <c r="AK587" s="12">
        <f>'[2]01_2021 UPDATE'!AW342</f>
        <v>0</v>
      </c>
      <c r="AL587" s="4">
        <v>192.78</v>
      </c>
      <c r="AM587" s="4">
        <v>178.31</v>
      </c>
      <c r="AN587" s="4">
        <v>91.8</v>
      </c>
      <c r="AO587" s="12"/>
      <c r="AP587" s="4">
        <f>E587*0.58</f>
        <v>154.85999999999999</v>
      </c>
      <c r="AR587" s="12">
        <f>'[2]01_2021 UPDATE'!AZ342</f>
        <v>0</v>
      </c>
      <c r="AS587" s="4">
        <f t="shared" si="569"/>
        <v>136.17000000000002</v>
      </c>
      <c r="AT587" s="4">
        <f t="shared" si="594"/>
        <v>226.95</v>
      </c>
      <c r="AU587" s="12">
        <f>'[2]01_2021 UPDATE'!BC342</f>
        <v>0</v>
      </c>
    </row>
    <row r="588" spans="1:49" x14ac:dyDescent="0.25">
      <c r="A588" s="3"/>
      <c r="C588" t="s">
        <v>41</v>
      </c>
      <c r="D588" s="3">
        <v>74018</v>
      </c>
      <c r="E588" s="4">
        <v>21</v>
      </c>
      <c r="F588" s="44"/>
      <c r="H588" s="4">
        <f>E588*0.7</f>
        <v>14.7</v>
      </c>
      <c r="I588" s="12"/>
      <c r="K588" s="4">
        <v>9.34</v>
      </c>
      <c r="L588" s="12"/>
      <c r="N588" s="4">
        <v>10.67</v>
      </c>
      <c r="O588" s="12"/>
      <c r="R588" s="4">
        <v>8.81</v>
      </c>
      <c r="S588" s="12"/>
      <c r="U588" s="4">
        <v>11.34</v>
      </c>
      <c r="V588" s="12"/>
      <c r="X588" s="4">
        <v>10.85</v>
      </c>
      <c r="Y588" s="12"/>
      <c r="AA588" s="4">
        <v>11.34</v>
      </c>
      <c r="AB588" s="12"/>
      <c r="AD588" s="4">
        <v>11.32</v>
      </c>
      <c r="AE588" s="12"/>
      <c r="AG588" s="4">
        <v>11.32</v>
      </c>
      <c r="AH588" s="12"/>
      <c r="AJ588" s="4">
        <v>11.32</v>
      </c>
      <c r="AK588" s="12"/>
      <c r="AM588" s="4">
        <v>12.28</v>
      </c>
      <c r="AN588" s="4">
        <v>8.83</v>
      </c>
      <c r="AO588" s="12"/>
      <c r="AQ588" s="4">
        <v>14.13</v>
      </c>
      <c r="AR588" s="12"/>
      <c r="AU588" s="12"/>
      <c r="AV588" s="4">
        <f>'[2]01_2021 UPDATE'!BD342</f>
        <v>8.81</v>
      </c>
      <c r="AW588" s="4">
        <f>'[2]01_2021 UPDATE'!BE342</f>
        <v>15</v>
      </c>
    </row>
    <row r="589" spans="1:49" x14ac:dyDescent="0.25">
      <c r="A589" s="3" t="s">
        <v>39</v>
      </c>
      <c r="B589" s="1" t="s">
        <v>387</v>
      </c>
      <c r="C589" t="s">
        <v>49</v>
      </c>
      <c r="D589" s="3">
        <v>74019</v>
      </c>
      <c r="E589" s="4">
        <v>453</v>
      </c>
      <c r="F589" s="44"/>
      <c r="G589" s="4">
        <f t="shared" si="579"/>
        <v>317.09999999999997</v>
      </c>
      <c r="I589" s="12">
        <f>'[2]01_2021 UPDATE'!K345</f>
        <v>0</v>
      </c>
      <c r="J589" s="4">
        <f>E589*0.7</f>
        <v>317.09999999999997</v>
      </c>
      <c r="L589" s="12">
        <f>'[2]01_2021 UPDATE'!N345</f>
        <v>0</v>
      </c>
      <c r="M589" s="4">
        <f t="shared" ref="M589" si="597">E589*0.75</f>
        <v>339.75</v>
      </c>
      <c r="O589" s="12">
        <f>'[2]01_2021 UPDATE'!S345</f>
        <v>0</v>
      </c>
      <c r="P589" s="4">
        <f>E589*0.8</f>
        <v>362.40000000000003</v>
      </c>
      <c r="Q589" s="4">
        <f t="shared" si="501"/>
        <v>231.03</v>
      </c>
      <c r="S589" s="12">
        <f>'[2]01_2021 UPDATE'!V345</f>
        <v>0</v>
      </c>
      <c r="T589" s="4">
        <v>220.56</v>
      </c>
      <c r="V589" s="12">
        <f>'[2]01_2021 UPDATE'!AE345</f>
        <v>0</v>
      </c>
      <c r="W589" s="4">
        <f t="shared" ref="W589" si="598">E589*0.65</f>
        <v>294.45</v>
      </c>
      <c r="Y589" s="12">
        <f>'[2]01_2021 UPDATE'!AK345</f>
        <v>0</v>
      </c>
      <c r="Z589" s="4">
        <f>E589*0.85</f>
        <v>385.05</v>
      </c>
      <c r="AB589" s="12">
        <f>'[2]01_2021 UPDATE'!AN345</f>
        <v>0</v>
      </c>
      <c r="AC589" s="4">
        <f>E589*0.75</f>
        <v>339.75</v>
      </c>
      <c r="AE589" s="12">
        <f>'[2]01_2021 UPDATE'!AQ345</f>
        <v>0</v>
      </c>
      <c r="AF589" s="4">
        <f>+E589*0.75</f>
        <v>339.75</v>
      </c>
      <c r="AH589" s="12">
        <f>'[2]01_2021 UPDATE'!AT345</f>
        <v>0</v>
      </c>
      <c r="AI589" s="4">
        <f>+E589*0.75</f>
        <v>339.75</v>
      </c>
      <c r="AK589" s="12">
        <f>'[2]01_2021 UPDATE'!AW345</f>
        <v>0</v>
      </c>
      <c r="AL589" s="4">
        <v>231.59</v>
      </c>
      <c r="AM589" s="4">
        <v>214.21</v>
      </c>
      <c r="AN589" s="4">
        <v>110.28</v>
      </c>
      <c r="AO589" s="12"/>
      <c r="AP589" s="4">
        <f>E589*0.58</f>
        <v>262.74</v>
      </c>
      <c r="AR589" s="12">
        <f>'[2]01_2021 UPDATE'!AZ345</f>
        <v>0</v>
      </c>
      <c r="AS589" s="4">
        <f t="shared" si="569"/>
        <v>214.21</v>
      </c>
      <c r="AT589" s="4">
        <f t="shared" si="594"/>
        <v>385.05</v>
      </c>
      <c r="AU589" s="12">
        <f>'[2]01_2021 UPDATE'!BC345</f>
        <v>0</v>
      </c>
    </row>
    <row r="590" spans="1:49" x14ac:dyDescent="0.25">
      <c r="A590" s="3"/>
      <c r="C590" t="s">
        <v>41</v>
      </c>
      <c r="D590" s="3">
        <v>74019</v>
      </c>
      <c r="E590" s="4">
        <v>31</v>
      </c>
      <c r="F590" s="44"/>
      <c r="H590" s="4">
        <f>E590*0.7</f>
        <v>21.7</v>
      </c>
      <c r="I590" s="12"/>
      <c r="K590" s="4">
        <v>11.86</v>
      </c>
      <c r="L590" s="12"/>
      <c r="N590" s="4">
        <v>13.56</v>
      </c>
      <c r="O590" s="12"/>
      <c r="R590" s="4">
        <v>11.2</v>
      </c>
      <c r="S590" s="12"/>
      <c r="U590" s="4">
        <v>13.96</v>
      </c>
      <c r="V590" s="12"/>
      <c r="X590" s="4">
        <v>13.78</v>
      </c>
      <c r="Y590" s="12"/>
      <c r="AA590" s="4">
        <v>13.96</v>
      </c>
      <c r="AB590" s="12"/>
      <c r="AD590" s="4">
        <v>14.38</v>
      </c>
      <c r="AE590" s="12"/>
      <c r="AG590" s="4">
        <v>14.38</v>
      </c>
      <c r="AH590" s="12"/>
      <c r="AJ590" s="4">
        <v>14.38</v>
      </c>
      <c r="AK590" s="12"/>
      <c r="AM590" s="4">
        <v>15.14</v>
      </c>
      <c r="AN590" s="4">
        <v>10.9</v>
      </c>
      <c r="AO590" s="12"/>
      <c r="AQ590" s="4">
        <v>17.39</v>
      </c>
      <c r="AR590" s="12"/>
      <c r="AU590" s="12"/>
      <c r="AV590" s="4">
        <f>'[2]01_2021 UPDATE'!BD345</f>
        <v>11.2</v>
      </c>
      <c r="AW590" s="4">
        <f>'[2]01_2021 UPDATE'!BE345</f>
        <v>22.5</v>
      </c>
    </row>
    <row r="591" spans="1:49" x14ac:dyDescent="0.25">
      <c r="A591" s="3" t="s">
        <v>39</v>
      </c>
      <c r="B591" s="1" t="s">
        <v>388</v>
      </c>
      <c r="C591" t="s">
        <v>49</v>
      </c>
      <c r="D591" s="3">
        <v>74150</v>
      </c>
      <c r="E591" s="4">
        <v>1203</v>
      </c>
      <c r="F591" s="44"/>
      <c r="G591" s="4">
        <f t="shared" si="579"/>
        <v>842.09999999999991</v>
      </c>
      <c r="I591" s="12">
        <f>'[2]01_2021 UPDATE'!K346</f>
        <v>0</v>
      </c>
      <c r="J591" s="4">
        <f>E591*0.7</f>
        <v>842.09999999999991</v>
      </c>
      <c r="L591" s="12">
        <f>'[2]01_2021 UPDATE'!N346</f>
        <v>0</v>
      </c>
      <c r="M591" s="4">
        <f t="shared" ref="M591" si="599">E591*0.75</f>
        <v>902.25</v>
      </c>
      <c r="O591" s="12">
        <f>'[2]01_2021 UPDATE'!S346</f>
        <v>0</v>
      </c>
      <c r="P591" s="4">
        <f>E591*0.8</f>
        <v>962.40000000000009</v>
      </c>
      <c r="Q591" s="4">
        <f t="shared" si="501"/>
        <v>613.53</v>
      </c>
      <c r="S591" s="12">
        <f>'[2]01_2021 UPDATE'!V346</f>
        <v>0</v>
      </c>
      <c r="T591" s="4">
        <v>370.06</v>
      </c>
      <c r="V591" s="12">
        <f>'[2]01_2021 UPDATE'!AE346</f>
        <v>0</v>
      </c>
      <c r="W591" s="4">
        <v>1200</v>
      </c>
      <c r="Y591" s="12">
        <f>'[2]01_2021 UPDATE'!AK346</f>
        <v>0</v>
      </c>
      <c r="Z591" s="4">
        <v>1195</v>
      </c>
      <c r="AB591" s="12">
        <f>'[2]01_2021 UPDATE'!AN346</f>
        <v>0</v>
      </c>
      <c r="AC591" s="4">
        <f>E591*0.75</f>
        <v>902.25</v>
      </c>
      <c r="AE591" s="12">
        <f>'[2]01_2021 UPDATE'!AQ346</f>
        <v>0</v>
      </c>
      <c r="AF591" s="4">
        <f>+E591*0.75</f>
        <v>902.25</v>
      </c>
      <c r="AH591" s="12">
        <f>'[2]01_2021 UPDATE'!AT346</f>
        <v>0</v>
      </c>
      <c r="AI591" s="4">
        <f>+E591*0.75</f>
        <v>902.25</v>
      </c>
      <c r="AK591" s="12">
        <f>'[2]01_2021 UPDATE'!AW346</f>
        <v>0</v>
      </c>
      <c r="AL591" s="4">
        <v>231.59</v>
      </c>
      <c r="AM591" s="4">
        <v>214.21</v>
      </c>
      <c r="AN591" s="4">
        <v>110.28</v>
      </c>
      <c r="AO591" s="12"/>
      <c r="AP591" s="4">
        <f>E591*0.58</f>
        <v>697.7399999999999</v>
      </c>
      <c r="AR591" s="12">
        <f>'[2]01_2021 UPDATE'!AZ346</f>
        <v>0</v>
      </c>
      <c r="AS591" s="4">
        <f t="shared" si="569"/>
        <v>214.21</v>
      </c>
      <c r="AT591" s="4">
        <f t="shared" si="594"/>
        <v>1200</v>
      </c>
      <c r="AU591" s="12">
        <f>'[2]01_2021 UPDATE'!BC346</f>
        <v>0</v>
      </c>
    </row>
    <row r="592" spans="1:49" x14ac:dyDescent="0.25">
      <c r="A592" s="3"/>
      <c r="C592" t="s">
        <v>41</v>
      </c>
      <c r="D592" s="3">
        <v>74150</v>
      </c>
      <c r="E592" s="4">
        <v>140</v>
      </c>
      <c r="F592" s="44"/>
      <c r="H592" s="4">
        <f>E592*0.7</f>
        <v>98</v>
      </c>
      <c r="I592" s="12"/>
      <c r="K592" s="4">
        <v>62.54</v>
      </c>
      <c r="L592" s="12"/>
      <c r="N592" s="4">
        <v>68.92</v>
      </c>
      <c r="O592" s="12"/>
      <c r="R592" s="4">
        <v>55.3</v>
      </c>
      <c r="S592" s="12"/>
      <c r="U592" s="4">
        <v>72.78</v>
      </c>
      <c r="V592" s="12"/>
      <c r="X592" s="4">
        <v>70.510000000000005</v>
      </c>
      <c r="Y592" s="12"/>
      <c r="AA592" s="4">
        <v>72.78</v>
      </c>
      <c r="AB592" s="12"/>
      <c r="AD592" s="4">
        <v>73.569999999999993</v>
      </c>
      <c r="AE592" s="12"/>
      <c r="AG592" s="4">
        <v>73.569999999999993</v>
      </c>
      <c r="AH592" s="12"/>
      <c r="AJ592" s="4">
        <v>73.569999999999993</v>
      </c>
      <c r="AK592" s="12"/>
      <c r="AM592" s="4">
        <v>77.290000000000006</v>
      </c>
      <c r="AN592" s="4">
        <v>55.61</v>
      </c>
      <c r="AO592" s="12"/>
      <c r="AQ592" s="4">
        <v>90.7</v>
      </c>
      <c r="AR592" s="12"/>
      <c r="AU592" s="12"/>
      <c r="AV592" s="4">
        <f>'[2]01_2021 UPDATE'!BD346</f>
        <v>55.3</v>
      </c>
      <c r="AW592" s="4">
        <f>'[2]01_2021 UPDATE'!BE346</f>
        <v>102</v>
      </c>
    </row>
    <row r="593" spans="1:49" x14ac:dyDescent="0.25">
      <c r="A593" s="3" t="s">
        <v>39</v>
      </c>
      <c r="B593" s="1" t="s">
        <v>389</v>
      </c>
      <c r="C593" t="s">
        <v>49</v>
      </c>
      <c r="D593" s="3">
        <v>74160</v>
      </c>
      <c r="E593" s="4">
        <v>1782</v>
      </c>
      <c r="F593" s="44"/>
      <c r="G593" s="4">
        <f t="shared" si="579"/>
        <v>1247.3999999999999</v>
      </c>
      <c r="I593" s="12">
        <f>'[2]01_2021 UPDATE'!K347</f>
        <v>0</v>
      </c>
      <c r="J593" s="4">
        <f>E593*0.7</f>
        <v>1247.3999999999999</v>
      </c>
      <c r="L593" s="12">
        <f>'[2]01_2021 UPDATE'!N347</f>
        <v>0</v>
      </c>
      <c r="M593" s="4">
        <f t="shared" ref="M593" si="600">E593*0.75</f>
        <v>1336.5</v>
      </c>
      <c r="O593" s="12">
        <f>'[2]01_2021 UPDATE'!S347</f>
        <v>0</v>
      </c>
      <c r="P593" s="4">
        <f>E593*0.8</f>
        <v>1425.6000000000001</v>
      </c>
      <c r="Q593" s="4">
        <f t="shared" si="501"/>
        <v>908.82</v>
      </c>
      <c r="S593" s="12">
        <f>'[2]01_2021 UPDATE'!V347</f>
        <v>0</v>
      </c>
      <c r="T593" s="4">
        <v>370.06</v>
      </c>
      <c r="V593" s="12">
        <f>'[2]01_2021 UPDATE'!AE347</f>
        <v>0</v>
      </c>
      <c r="W593" s="4">
        <v>1200</v>
      </c>
      <c r="Y593" s="12">
        <f>'[2]01_2021 UPDATE'!AK347</f>
        <v>0</v>
      </c>
      <c r="Z593" s="4">
        <v>1195</v>
      </c>
      <c r="AB593" s="12">
        <f>'[2]01_2021 UPDATE'!AN347</f>
        <v>0</v>
      </c>
      <c r="AC593" s="4">
        <f>E593*0.75</f>
        <v>1336.5</v>
      </c>
      <c r="AE593" s="12">
        <f>'[2]01_2021 UPDATE'!AQ347</f>
        <v>0</v>
      </c>
      <c r="AF593" s="4">
        <f>+E593*0.75</f>
        <v>1336.5</v>
      </c>
      <c r="AH593" s="12">
        <f>'[2]01_2021 UPDATE'!AT347</f>
        <v>0</v>
      </c>
      <c r="AI593" s="4">
        <f>+E593*0.75</f>
        <v>1336.5</v>
      </c>
      <c r="AK593" s="12">
        <f>'[2]01_2021 UPDATE'!AW347</f>
        <v>0</v>
      </c>
      <c r="AL593" s="4">
        <v>388.56</v>
      </c>
      <c r="AM593" s="4">
        <v>359.4</v>
      </c>
      <c r="AN593" s="4">
        <v>185.03</v>
      </c>
      <c r="AO593" s="12"/>
      <c r="AP593" s="4">
        <f>E593*0.58</f>
        <v>1033.56</v>
      </c>
      <c r="AR593" s="12">
        <f>'[2]01_2021 UPDATE'!AZ347</f>
        <v>0</v>
      </c>
      <c r="AS593" s="4">
        <f t="shared" si="569"/>
        <v>359.4</v>
      </c>
      <c r="AT593" s="4">
        <f t="shared" si="594"/>
        <v>1425.6000000000001</v>
      </c>
      <c r="AU593" s="12">
        <f>'[2]01_2021 UPDATE'!BC347</f>
        <v>0</v>
      </c>
    </row>
    <row r="594" spans="1:49" x14ac:dyDescent="0.25">
      <c r="A594" s="3"/>
      <c r="C594" t="s">
        <v>41</v>
      </c>
      <c r="D594" s="3">
        <v>74160</v>
      </c>
      <c r="E594" s="4">
        <v>150</v>
      </c>
      <c r="F594" s="44"/>
      <c r="H594" s="4">
        <f>E594*0.7</f>
        <v>105</v>
      </c>
      <c r="I594" s="12"/>
      <c r="K594" s="4">
        <v>67</v>
      </c>
      <c r="L594" s="12"/>
      <c r="N594" s="4">
        <v>73.8</v>
      </c>
      <c r="O594" s="12"/>
      <c r="R594" s="4">
        <v>59.33</v>
      </c>
      <c r="S594" s="12"/>
      <c r="U594" s="4">
        <v>77.97</v>
      </c>
      <c r="V594" s="12"/>
      <c r="X594" s="4">
        <v>75.540000000000006</v>
      </c>
      <c r="Y594" s="12"/>
      <c r="AA594" s="4">
        <v>77.97</v>
      </c>
      <c r="AB594" s="12"/>
      <c r="AD594" s="4">
        <v>78.83</v>
      </c>
      <c r="AE594" s="12"/>
      <c r="AG594" s="4">
        <v>78.83</v>
      </c>
      <c r="AH594" s="12"/>
      <c r="AJ594" s="4">
        <v>78.83</v>
      </c>
      <c r="AK594" s="12"/>
      <c r="AM594" s="4">
        <v>82.53</v>
      </c>
      <c r="AN594" s="4">
        <v>59.38</v>
      </c>
      <c r="AO594" s="12"/>
      <c r="AQ594" s="4">
        <v>97.16</v>
      </c>
      <c r="AR594" s="12"/>
      <c r="AU594" s="12"/>
      <c r="AV594" s="4">
        <f>'[2]01_2021 UPDATE'!BD347</f>
        <v>59.33</v>
      </c>
      <c r="AW594" s="4">
        <f>'[2]01_2021 UPDATE'!BE347</f>
        <v>109.5</v>
      </c>
    </row>
    <row r="595" spans="1:49" x14ac:dyDescent="0.25">
      <c r="A595" s="3" t="s">
        <v>39</v>
      </c>
      <c r="B595" s="1" t="s">
        <v>390</v>
      </c>
      <c r="C595" t="s">
        <v>49</v>
      </c>
      <c r="D595" s="3">
        <v>74170</v>
      </c>
      <c r="E595" s="4">
        <v>2013</v>
      </c>
      <c r="F595" s="44"/>
      <c r="G595" s="4">
        <f t="shared" si="579"/>
        <v>1409.1</v>
      </c>
      <c r="I595" s="12">
        <f>'[2]01_2021 UPDATE'!K350</f>
        <v>0</v>
      </c>
      <c r="J595" s="4">
        <f>E595*0.7</f>
        <v>1409.1</v>
      </c>
      <c r="L595" s="12">
        <f>'[2]01_2021 UPDATE'!N350</f>
        <v>0</v>
      </c>
      <c r="M595" s="4">
        <f t="shared" ref="M595" si="601">E595*0.75</f>
        <v>1509.75</v>
      </c>
      <c r="O595" s="12">
        <f>'[2]01_2021 UPDATE'!S350</f>
        <v>0</v>
      </c>
      <c r="P595" s="4">
        <f>E595*0.8</f>
        <v>1610.4</v>
      </c>
      <c r="Q595" s="4">
        <f t="shared" si="501"/>
        <v>1026.6300000000001</v>
      </c>
      <c r="S595" s="12">
        <f>'[2]01_2021 UPDATE'!V350</f>
        <v>0</v>
      </c>
      <c r="T595" s="4">
        <v>736.04</v>
      </c>
      <c r="V595" s="12">
        <f>'[2]01_2021 UPDATE'!AE350</f>
        <v>0</v>
      </c>
      <c r="W595" s="4">
        <v>1200</v>
      </c>
      <c r="Y595" s="12">
        <f>'[2]01_2021 UPDATE'!AK350</f>
        <v>0</v>
      </c>
      <c r="Z595" s="4">
        <v>1195</v>
      </c>
      <c r="AB595" s="12">
        <f>'[2]01_2021 UPDATE'!AN350</f>
        <v>0</v>
      </c>
      <c r="AC595" s="4">
        <f>E595*0.75</f>
        <v>1509.75</v>
      </c>
      <c r="AE595" s="12">
        <f>'[2]01_2021 UPDATE'!AQ350</f>
        <v>0</v>
      </c>
      <c r="AF595" s="4">
        <f>+E595*0.75</f>
        <v>1509.75</v>
      </c>
      <c r="AH595" s="12">
        <f>'[2]01_2021 UPDATE'!AT350</f>
        <v>0</v>
      </c>
      <c r="AI595" s="4">
        <f>+E595*0.75</f>
        <v>1509.75</v>
      </c>
      <c r="AK595" s="12">
        <f>'[2]01_2021 UPDATE'!AW350</f>
        <v>0</v>
      </c>
      <c r="AL595" s="4">
        <v>388.56</v>
      </c>
      <c r="AM595" s="4">
        <v>359.4</v>
      </c>
      <c r="AN595" s="4">
        <v>185.03</v>
      </c>
      <c r="AO595" s="12"/>
      <c r="AP595" s="4">
        <f>E595*0.58</f>
        <v>1167.54</v>
      </c>
      <c r="AR595" s="12">
        <f>'[2]01_2021 UPDATE'!AZ350</f>
        <v>0</v>
      </c>
      <c r="AS595" s="4">
        <f t="shared" si="569"/>
        <v>359.4</v>
      </c>
      <c r="AT595" s="4">
        <f t="shared" si="594"/>
        <v>1610.4</v>
      </c>
      <c r="AU595" s="12">
        <f>'[2]01_2021 UPDATE'!BC350</f>
        <v>0</v>
      </c>
    </row>
    <row r="596" spans="1:49" x14ac:dyDescent="0.25">
      <c r="A596" s="3"/>
      <c r="C596" t="s">
        <v>41</v>
      </c>
      <c r="D596" s="3">
        <v>74170</v>
      </c>
      <c r="E596" s="4">
        <v>164</v>
      </c>
      <c r="F596" s="44"/>
      <c r="H596" s="4">
        <f>E596*0.7</f>
        <v>114.8</v>
      </c>
      <c r="I596" s="12"/>
      <c r="K596" s="4">
        <v>73.59</v>
      </c>
      <c r="L596" s="12"/>
      <c r="N596" s="4">
        <v>80.819999999999993</v>
      </c>
      <c r="O596" s="12"/>
      <c r="R596" s="4">
        <v>65.13</v>
      </c>
      <c r="S596" s="12"/>
      <c r="U596" s="4">
        <v>85.42</v>
      </c>
      <c r="V596" s="12"/>
      <c r="X596" s="4">
        <v>82.98</v>
      </c>
      <c r="Y596" s="12"/>
      <c r="AA596" s="4">
        <v>85.42</v>
      </c>
      <c r="AB596" s="12"/>
      <c r="AD596" s="4">
        <v>86.58</v>
      </c>
      <c r="AE596" s="12"/>
      <c r="AG596" s="4">
        <v>86.58</v>
      </c>
      <c r="AH596" s="12"/>
      <c r="AJ596" s="4">
        <v>86.58</v>
      </c>
      <c r="AK596" s="12"/>
      <c r="AM596" s="4">
        <v>90.62</v>
      </c>
      <c r="AN596" s="4">
        <v>65.19</v>
      </c>
      <c r="AO596" s="12"/>
      <c r="AQ596" s="4">
        <v>106.44</v>
      </c>
      <c r="AR596" s="12"/>
      <c r="AU596" s="12"/>
      <c r="AV596" s="4">
        <f>'[2]01_2021 UPDATE'!BD350</f>
        <v>65.13</v>
      </c>
      <c r="AW596" s="4">
        <f>'[2]01_2021 UPDATE'!BE350</f>
        <v>119.25</v>
      </c>
    </row>
    <row r="597" spans="1:49" x14ac:dyDescent="0.25">
      <c r="A597" s="3" t="s">
        <v>39</v>
      </c>
      <c r="B597" s="1" t="s">
        <v>391</v>
      </c>
      <c r="C597" t="s">
        <v>49</v>
      </c>
      <c r="D597" s="3">
        <v>74174</v>
      </c>
      <c r="E597" s="4">
        <v>2094</v>
      </c>
      <c r="F597" s="44"/>
      <c r="G597" s="4">
        <f t="shared" si="579"/>
        <v>1465.8</v>
      </c>
      <c r="I597" s="12">
        <f>'[2]01_2021 UPDATE'!K353</f>
        <v>0</v>
      </c>
      <c r="J597" s="4">
        <f>E597*0.7</f>
        <v>1465.8</v>
      </c>
      <c r="L597" s="12">
        <f>'[2]01_2021 UPDATE'!N353</f>
        <v>0</v>
      </c>
      <c r="M597" s="4">
        <f t="shared" ref="M597" si="602">E597*0.75</f>
        <v>1570.5</v>
      </c>
      <c r="O597" s="12">
        <f>'[2]01_2021 UPDATE'!S353</f>
        <v>0</v>
      </c>
      <c r="P597" s="4">
        <f>E597*0.8</f>
        <v>1675.2</v>
      </c>
      <c r="Q597" s="4">
        <f t="shared" si="501"/>
        <v>1067.94</v>
      </c>
      <c r="S597" s="12">
        <f>'[2]01_2021 UPDATE'!V353</f>
        <v>0</v>
      </c>
      <c r="T597" s="4">
        <v>370.06</v>
      </c>
      <c r="V597" s="12">
        <f>'[2]01_2021 UPDATE'!AE353</f>
        <v>0</v>
      </c>
      <c r="W597" s="4">
        <f t="shared" ref="W597" si="603">E597*0.65</f>
        <v>1361.1000000000001</v>
      </c>
      <c r="Y597" s="12">
        <f>'[2]01_2021 UPDATE'!AK353</f>
        <v>0</v>
      </c>
      <c r="Z597" s="4">
        <f>E597*0.85</f>
        <v>1779.8999999999999</v>
      </c>
      <c r="AB597" s="12">
        <f>'[2]01_2021 UPDATE'!AN353</f>
        <v>0</v>
      </c>
      <c r="AC597" s="4">
        <f>E597*0.75</f>
        <v>1570.5</v>
      </c>
      <c r="AE597" s="12">
        <f>'[2]01_2021 UPDATE'!AQ353</f>
        <v>0</v>
      </c>
      <c r="AF597" s="4">
        <f>+E597*0.75</f>
        <v>1570.5</v>
      </c>
      <c r="AH597" s="12">
        <f>'[2]01_2021 UPDATE'!AT353</f>
        <v>0</v>
      </c>
      <c r="AI597" s="4">
        <f>+E597*0.75</f>
        <v>1570.5</v>
      </c>
      <c r="AK597" s="12">
        <f>'[2]01_2021 UPDATE'!AW353</f>
        <v>0</v>
      </c>
      <c r="AL597" s="4">
        <v>772.84</v>
      </c>
      <c r="AM597" s="4">
        <v>714.84</v>
      </c>
      <c r="AN597" s="4">
        <v>368.02</v>
      </c>
      <c r="AO597" s="12"/>
      <c r="AP597" s="4">
        <f>E597*0.58</f>
        <v>1214.52</v>
      </c>
      <c r="AR597" s="12">
        <f>'[2]01_2021 UPDATE'!AZ353</f>
        <v>0</v>
      </c>
      <c r="AS597" s="4">
        <f t="shared" si="569"/>
        <v>370.06</v>
      </c>
      <c r="AT597" s="4">
        <f t="shared" si="594"/>
        <v>1779.8999999999999</v>
      </c>
      <c r="AU597" s="12">
        <f>'[2]01_2021 UPDATE'!BC353</f>
        <v>0</v>
      </c>
    </row>
    <row r="598" spans="1:49" x14ac:dyDescent="0.25">
      <c r="A598" s="3"/>
      <c r="C598" t="s">
        <v>41</v>
      </c>
      <c r="D598" s="3">
        <v>74174</v>
      </c>
      <c r="E598" s="4">
        <v>721</v>
      </c>
      <c r="F598" s="44"/>
      <c r="H598" s="4">
        <f>E598*0.7</f>
        <v>504.7</v>
      </c>
      <c r="I598" s="12"/>
      <c r="K598" s="4">
        <v>114.69</v>
      </c>
      <c r="L598" s="12"/>
      <c r="N598" s="4">
        <v>126.65</v>
      </c>
      <c r="O598" s="12"/>
      <c r="R598" s="4">
        <v>104.87</v>
      </c>
      <c r="S598" s="12"/>
      <c r="U598" s="4">
        <v>133.66999999999999</v>
      </c>
      <c r="V598" s="12"/>
      <c r="X598" s="4">
        <v>129.31</v>
      </c>
      <c r="Y598" s="12"/>
      <c r="AA598" s="4">
        <v>133.66999999999999</v>
      </c>
      <c r="AB598" s="12"/>
      <c r="AD598" s="4">
        <v>134.93</v>
      </c>
      <c r="AE598" s="12"/>
      <c r="AG598" s="4">
        <v>134.93</v>
      </c>
      <c r="AH598" s="12"/>
      <c r="AJ598" s="4">
        <v>134.93</v>
      </c>
      <c r="AK598" s="12"/>
      <c r="AM598" s="4">
        <v>142.28</v>
      </c>
      <c r="AN598" s="4">
        <v>102.36</v>
      </c>
      <c r="AO598" s="12"/>
      <c r="AQ598" s="4">
        <v>166.58</v>
      </c>
      <c r="AR598" s="12"/>
      <c r="AU598" s="12"/>
      <c r="AV598" s="4">
        <f>'[2]01_2021 UPDATE'!BD353</f>
        <v>104.87</v>
      </c>
      <c r="AW598" s="4">
        <f>'[2]01_2021 UPDATE'!BE353</f>
        <v>525</v>
      </c>
    </row>
    <row r="599" spans="1:49" x14ac:dyDescent="0.25">
      <c r="A599" s="3" t="s">
        <v>39</v>
      </c>
      <c r="B599" s="1" t="s">
        <v>392</v>
      </c>
      <c r="C599" t="s">
        <v>49</v>
      </c>
      <c r="D599" s="3">
        <v>74176</v>
      </c>
      <c r="E599" s="4">
        <v>1851</v>
      </c>
      <c r="F599" s="44"/>
      <c r="G599" s="4">
        <f t="shared" si="579"/>
        <v>1295.6999999999998</v>
      </c>
      <c r="I599" s="12">
        <f>'[2]01_2021 UPDATE'!K356</f>
        <v>0</v>
      </c>
      <c r="J599" s="4">
        <f>E599*0.7</f>
        <v>1295.6999999999998</v>
      </c>
      <c r="L599" s="12">
        <f>'[2]01_2021 UPDATE'!N356</f>
        <v>0</v>
      </c>
      <c r="M599" s="4">
        <f t="shared" ref="M599" si="604">E599*0.75</f>
        <v>1388.25</v>
      </c>
      <c r="O599" s="12">
        <f>'[2]01_2021 UPDATE'!S356</f>
        <v>0</v>
      </c>
      <c r="P599" s="4">
        <f>E599*0.8</f>
        <v>1480.8000000000002</v>
      </c>
      <c r="Q599" s="4">
        <f t="shared" si="501"/>
        <v>944.01</v>
      </c>
      <c r="S599" s="12">
        <f>'[2]01_2021 UPDATE'!V356</f>
        <v>0</v>
      </c>
      <c r="T599" s="4">
        <v>736.04</v>
      </c>
      <c r="V599" s="12">
        <f>'[2]01_2021 UPDATE'!AE356</f>
        <v>0</v>
      </c>
      <c r="W599" s="4">
        <v>1200</v>
      </c>
      <c r="Y599" s="12">
        <f>'[2]01_2021 UPDATE'!AK356</f>
        <v>0</v>
      </c>
      <c r="Z599" s="4">
        <v>1195</v>
      </c>
      <c r="AB599" s="12">
        <f>'[2]01_2021 UPDATE'!AN356</f>
        <v>0</v>
      </c>
      <c r="AC599" s="4">
        <f>E599*0.75</f>
        <v>1388.25</v>
      </c>
      <c r="AE599" s="12">
        <f>'[2]01_2021 UPDATE'!AQ356</f>
        <v>0</v>
      </c>
      <c r="AF599" s="4">
        <f>+E599*0.75</f>
        <v>1388.25</v>
      </c>
      <c r="AH599" s="12">
        <f>'[2]01_2021 UPDATE'!AT356</f>
        <v>0</v>
      </c>
      <c r="AI599" s="4">
        <f>+E599*0.75</f>
        <v>1388.25</v>
      </c>
      <c r="AK599" s="12">
        <f>'[2]01_2021 UPDATE'!AW356</f>
        <v>0</v>
      </c>
      <c r="AL599" s="4">
        <v>528.57000000000005</v>
      </c>
      <c r="AM599" s="4">
        <v>488.9</v>
      </c>
      <c r="AN599" s="4">
        <v>251.7</v>
      </c>
      <c r="AO599" s="12"/>
      <c r="AP599" s="4">
        <f>E599*0.58</f>
        <v>1073.58</v>
      </c>
      <c r="AR599" s="12">
        <f>'[2]01_2021 UPDATE'!AZ356</f>
        <v>0</v>
      </c>
      <c r="AS599" s="4">
        <f t="shared" si="569"/>
        <v>488.9</v>
      </c>
      <c r="AT599" s="4">
        <f t="shared" si="594"/>
        <v>1480.8000000000002</v>
      </c>
      <c r="AU599" s="12">
        <f>'[2]01_2021 UPDATE'!BC356</f>
        <v>0</v>
      </c>
    </row>
    <row r="600" spans="1:49" x14ac:dyDescent="0.25">
      <c r="A600" s="3"/>
      <c r="C600" t="s">
        <v>41</v>
      </c>
      <c r="D600" s="3">
        <v>74176</v>
      </c>
      <c r="E600" s="4">
        <v>175</v>
      </c>
      <c r="F600" s="44"/>
      <c r="H600" s="4">
        <f>E600*0.7</f>
        <v>122.49999999999999</v>
      </c>
      <c r="I600" s="12"/>
      <c r="K600" s="4">
        <v>91.39</v>
      </c>
      <c r="L600" s="12"/>
      <c r="N600" s="4">
        <v>101.23</v>
      </c>
      <c r="O600" s="12"/>
      <c r="R600" s="4">
        <v>84.32</v>
      </c>
      <c r="S600" s="12"/>
      <c r="U600" s="4">
        <v>106.31</v>
      </c>
      <c r="V600" s="12"/>
      <c r="X600" s="4">
        <v>103.04</v>
      </c>
      <c r="Y600" s="12"/>
      <c r="AA600" s="4">
        <v>106.31</v>
      </c>
      <c r="AB600" s="12"/>
      <c r="AD600" s="4">
        <v>107.52</v>
      </c>
      <c r="AE600" s="12"/>
      <c r="AG600" s="4">
        <v>107.52</v>
      </c>
      <c r="AH600" s="12"/>
      <c r="AJ600" s="4">
        <v>107.52</v>
      </c>
      <c r="AK600" s="12"/>
      <c r="AM600" s="4">
        <v>112.77</v>
      </c>
      <c r="AN600" s="4">
        <v>81.13</v>
      </c>
      <c r="AO600" s="12"/>
      <c r="AQ600" s="4">
        <v>132.47999999999999</v>
      </c>
      <c r="AR600" s="12"/>
      <c r="AU600" s="12"/>
      <c r="AV600" s="4">
        <f>'[2]01_2021 UPDATE'!BD356</f>
        <v>84.32</v>
      </c>
      <c r="AW600" s="4">
        <f>'[2]01_2021 UPDATE'!BE356</f>
        <v>127.5</v>
      </c>
    </row>
    <row r="601" spans="1:49" x14ac:dyDescent="0.25">
      <c r="A601" s="3" t="s">
        <v>39</v>
      </c>
      <c r="B601" s="1" t="s">
        <v>393</v>
      </c>
      <c r="C601" t="s">
        <v>49</v>
      </c>
      <c r="D601" s="3">
        <v>74240</v>
      </c>
      <c r="E601" s="4">
        <v>846</v>
      </c>
      <c r="F601" s="44"/>
      <c r="G601" s="4">
        <f t="shared" si="579"/>
        <v>592.19999999999993</v>
      </c>
      <c r="I601" s="12">
        <f>'[2]01_2021 UPDATE'!K367</f>
        <v>0</v>
      </c>
      <c r="J601" s="4">
        <f>E601*0.7</f>
        <v>592.19999999999993</v>
      </c>
      <c r="L601" s="12">
        <f>'[2]01_2021 UPDATE'!N367</f>
        <v>0</v>
      </c>
      <c r="M601" s="4">
        <f t="shared" ref="M601" si="605">E601*0.75</f>
        <v>634.5</v>
      </c>
      <c r="O601" s="12">
        <f>'[2]01_2021 UPDATE'!S367</f>
        <v>0</v>
      </c>
      <c r="P601" s="4">
        <f>E601*0.8</f>
        <v>676.80000000000007</v>
      </c>
      <c r="Q601" s="4">
        <f t="shared" si="501"/>
        <v>431.46</v>
      </c>
      <c r="S601" s="12">
        <f>'[2]01_2021 UPDATE'!V367</f>
        <v>0</v>
      </c>
      <c r="T601" s="4">
        <v>370.06</v>
      </c>
      <c r="V601" s="12">
        <f>'[2]01_2021 UPDATE'!AE367</f>
        <v>0</v>
      </c>
      <c r="W601" s="4">
        <f t="shared" ref="W601" si="606">E601*0.65</f>
        <v>549.9</v>
      </c>
      <c r="Y601" s="12">
        <f>'[2]01_2021 UPDATE'!AK367</f>
        <v>0</v>
      </c>
      <c r="Z601" s="4">
        <f>E601*0.85</f>
        <v>719.1</v>
      </c>
      <c r="AB601" s="12">
        <f>'[2]01_2021 UPDATE'!AN367</f>
        <v>0</v>
      </c>
      <c r="AC601" s="4">
        <f>E601*0.75</f>
        <v>634.5</v>
      </c>
      <c r="AE601" s="12">
        <f>'[2]01_2021 UPDATE'!AQ367</f>
        <v>0</v>
      </c>
      <c r="AF601" s="4">
        <f>+E601*0.75</f>
        <v>634.5</v>
      </c>
      <c r="AH601" s="12">
        <f>'[2]01_2021 UPDATE'!AT367</f>
        <v>0</v>
      </c>
      <c r="AI601" s="4">
        <f>+E601*0.75</f>
        <v>634.5</v>
      </c>
      <c r="AK601" s="12">
        <f>'[2]01_2021 UPDATE'!AW367</f>
        <v>0</v>
      </c>
      <c r="AL601" s="4">
        <v>388.56</v>
      </c>
      <c r="AM601" s="4">
        <v>359.4</v>
      </c>
      <c r="AN601" s="4">
        <v>185.03</v>
      </c>
      <c r="AO601" s="12"/>
      <c r="AP601" s="4">
        <f>E601*0.58</f>
        <v>490.67999999999995</v>
      </c>
      <c r="AR601" s="12">
        <f>'[2]01_2021 UPDATE'!AZ367</f>
        <v>0</v>
      </c>
      <c r="AS601" s="4">
        <f t="shared" si="569"/>
        <v>359.4</v>
      </c>
      <c r="AT601" s="4">
        <f t="shared" si="594"/>
        <v>719.1</v>
      </c>
      <c r="AU601" s="12">
        <f>'[2]01_2021 UPDATE'!BC367</f>
        <v>0</v>
      </c>
    </row>
    <row r="602" spans="1:49" x14ac:dyDescent="0.25">
      <c r="A602" s="3"/>
      <c r="C602" t="s">
        <v>41</v>
      </c>
      <c r="D602" s="3">
        <v>74240</v>
      </c>
      <c r="E602" s="4">
        <v>81</v>
      </c>
      <c r="F602" s="44"/>
      <c r="H602" s="4">
        <f>E602*0.7</f>
        <v>56.699999999999996</v>
      </c>
      <c r="I602" s="12"/>
      <c r="K602" s="4">
        <v>41.27</v>
      </c>
      <c r="L602" s="12"/>
      <c r="N602" s="4">
        <v>46.79</v>
      </c>
      <c r="O602" s="12"/>
      <c r="R602" s="4">
        <v>32.22</v>
      </c>
      <c r="S602" s="12"/>
      <c r="U602" s="4">
        <v>49.27</v>
      </c>
      <c r="V602" s="12"/>
      <c r="X602" s="4">
        <v>47.94</v>
      </c>
      <c r="Y602" s="12"/>
      <c r="AA602" s="4">
        <v>49.27</v>
      </c>
      <c r="AB602" s="12"/>
      <c r="AD602" s="4">
        <v>50.03</v>
      </c>
      <c r="AE602" s="12"/>
      <c r="AG602" s="4">
        <v>50.03</v>
      </c>
      <c r="AH602" s="12"/>
      <c r="AJ602" s="4">
        <v>50.03</v>
      </c>
      <c r="AK602" s="12"/>
      <c r="AM602" s="4">
        <v>53.41</v>
      </c>
      <c r="AN602" s="4">
        <v>38.42</v>
      </c>
      <c r="AO602" s="12"/>
      <c r="AQ602" s="4">
        <v>61.39</v>
      </c>
      <c r="AR602" s="12"/>
      <c r="AU602" s="12"/>
      <c r="AV602" s="4">
        <f>'[2]01_2021 UPDATE'!BD367</f>
        <v>32.22</v>
      </c>
      <c r="AW602" s="4">
        <f>'[2]01_2021 UPDATE'!BE367</f>
        <v>59.25</v>
      </c>
    </row>
    <row r="603" spans="1:49" x14ac:dyDescent="0.25">
      <c r="A603" s="3" t="s">
        <v>39</v>
      </c>
      <c r="B603" s="1" t="s">
        <v>394</v>
      </c>
      <c r="C603" t="s">
        <v>49</v>
      </c>
      <c r="D603" s="3">
        <v>74250</v>
      </c>
      <c r="E603" s="4">
        <v>699</v>
      </c>
      <c r="F603" s="44"/>
      <c r="G603" s="4">
        <f t="shared" si="579"/>
        <v>489.29999999999995</v>
      </c>
      <c r="I603" s="12">
        <f>'[2]01_2021 UPDATE'!K370</f>
        <v>0</v>
      </c>
      <c r="J603" s="4">
        <f>E603*0.7</f>
        <v>489.29999999999995</v>
      </c>
      <c r="L603" s="12">
        <f>'[2]01_2021 UPDATE'!N370</f>
        <v>0</v>
      </c>
      <c r="M603" s="4">
        <f t="shared" ref="M603" si="607">E603*0.75</f>
        <v>524.25</v>
      </c>
      <c r="O603" s="12">
        <f>'[2]01_2021 UPDATE'!S370</f>
        <v>0</v>
      </c>
      <c r="P603" s="4">
        <f>E603*0.8</f>
        <v>559.20000000000005</v>
      </c>
      <c r="Q603" s="4">
        <f t="shared" si="501"/>
        <v>356.49</v>
      </c>
      <c r="S603" s="12">
        <f>'[2]01_2021 UPDATE'!V370</f>
        <v>0</v>
      </c>
      <c r="T603" s="4">
        <v>370.06</v>
      </c>
      <c r="V603" s="12">
        <f>'[2]01_2021 UPDATE'!AE370</f>
        <v>0</v>
      </c>
      <c r="W603" s="4">
        <f t="shared" ref="W603" si="608">E603*0.65</f>
        <v>454.35</v>
      </c>
      <c r="Y603" s="12">
        <f>'[2]01_2021 UPDATE'!AK370</f>
        <v>0</v>
      </c>
      <c r="Z603" s="4">
        <f>E603*0.85</f>
        <v>594.15</v>
      </c>
      <c r="AB603" s="12">
        <f>'[2]01_2021 UPDATE'!AN370</f>
        <v>0</v>
      </c>
      <c r="AC603" s="4">
        <f>E603*0.75</f>
        <v>524.25</v>
      </c>
      <c r="AE603" s="12">
        <f>'[2]01_2021 UPDATE'!AQ370</f>
        <v>0</v>
      </c>
      <c r="AF603" s="4">
        <f>+E603*0.75</f>
        <v>524.25</v>
      </c>
      <c r="AH603" s="12">
        <f>'[2]01_2021 UPDATE'!AT370</f>
        <v>0</v>
      </c>
      <c r="AI603" s="4">
        <f>+E603*0.75</f>
        <v>524.25</v>
      </c>
      <c r="AK603" s="12">
        <f>'[2]01_2021 UPDATE'!AW370</f>
        <v>0</v>
      </c>
      <c r="AL603" s="4">
        <v>388.56</v>
      </c>
      <c r="AM603" s="4">
        <v>359.4</v>
      </c>
      <c r="AN603" s="4">
        <v>185.03</v>
      </c>
      <c r="AO603" s="12"/>
      <c r="AP603" s="4">
        <f>E603*0.58</f>
        <v>405.41999999999996</v>
      </c>
      <c r="AR603" s="12">
        <f>'[2]01_2021 UPDATE'!AZ370</f>
        <v>0</v>
      </c>
      <c r="AS603" s="4">
        <f t="shared" si="569"/>
        <v>356.49</v>
      </c>
      <c r="AT603" s="4">
        <f t="shared" si="594"/>
        <v>594.15</v>
      </c>
      <c r="AU603" s="12">
        <f>'[2]01_2021 UPDATE'!BC370</f>
        <v>0</v>
      </c>
    </row>
    <row r="604" spans="1:49" x14ac:dyDescent="0.25">
      <c r="A604" s="3"/>
      <c r="C604" t="s">
        <v>41</v>
      </c>
      <c r="D604" s="3">
        <v>74250</v>
      </c>
      <c r="E604" s="4">
        <v>56</v>
      </c>
      <c r="F604" s="44"/>
      <c r="H604" s="4">
        <f>E604*0.7</f>
        <v>39.199999999999996</v>
      </c>
      <c r="I604" s="12"/>
      <c r="K604" s="4">
        <v>41.63</v>
      </c>
      <c r="L604" s="12"/>
      <c r="N604" s="4">
        <v>46.77</v>
      </c>
      <c r="O604" s="12"/>
      <c r="R604" s="4">
        <v>21.71</v>
      </c>
      <c r="S604" s="12"/>
      <c r="U604" s="4">
        <v>49.24</v>
      </c>
      <c r="V604" s="12"/>
      <c r="X604" s="4">
        <v>48.36</v>
      </c>
      <c r="Y604" s="12"/>
      <c r="AA604" s="4">
        <v>49.24</v>
      </c>
      <c r="AB604" s="12"/>
      <c r="AD604" s="4">
        <v>50.46</v>
      </c>
      <c r="AE604" s="12"/>
      <c r="AG604" s="4">
        <v>50.46</v>
      </c>
      <c r="AH604" s="12"/>
      <c r="AJ604" s="4">
        <v>50.46</v>
      </c>
      <c r="AK604" s="12"/>
      <c r="AM604" s="4">
        <v>52.75</v>
      </c>
      <c r="AN604" s="4">
        <v>37.96</v>
      </c>
      <c r="AO604" s="12"/>
      <c r="AQ604" s="4">
        <v>61.36</v>
      </c>
      <c r="AR604" s="12"/>
      <c r="AU604" s="12"/>
      <c r="AV604" s="4">
        <f>'[2]01_2021 UPDATE'!BD370</f>
        <v>21.71</v>
      </c>
      <c r="AW604" s="4">
        <f>'[2]01_2021 UPDATE'!BE370</f>
        <v>54.665342549999998</v>
      </c>
    </row>
    <row r="605" spans="1:49" x14ac:dyDescent="0.25">
      <c r="A605" s="3" t="s">
        <v>39</v>
      </c>
      <c r="B605" s="1" t="s">
        <v>395</v>
      </c>
      <c r="C605" t="s">
        <v>49</v>
      </c>
      <c r="D605" s="3">
        <v>75557</v>
      </c>
      <c r="E605" s="4">
        <v>1711</v>
      </c>
      <c r="F605" s="44"/>
      <c r="G605" s="4">
        <f t="shared" si="579"/>
        <v>1197.6999999999998</v>
      </c>
      <c r="I605" s="12">
        <f>'[2]01_2021 UPDATE'!K371</f>
        <v>0</v>
      </c>
      <c r="J605" s="4">
        <v>800</v>
      </c>
      <c r="L605" s="12">
        <f>'[2]01_2021 UPDATE'!N371</f>
        <v>0</v>
      </c>
      <c r="M605" s="4">
        <v>800</v>
      </c>
      <c r="O605" s="12">
        <f>'[2]01_2021 UPDATE'!S371</f>
        <v>0</v>
      </c>
      <c r="P605" s="4">
        <f>E605*0.8</f>
        <v>1368.8000000000002</v>
      </c>
      <c r="Q605" s="4">
        <f t="shared" si="501"/>
        <v>872.61</v>
      </c>
      <c r="S605" s="12">
        <f>'[2]01_2021 UPDATE'!V371</f>
        <v>0</v>
      </c>
      <c r="T605" s="4">
        <v>736.04</v>
      </c>
      <c r="V605" s="12">
        <f>'[2]01_2021 UPDATE'!AE371</f>
        <v>0</v>
      </c>
      <c r="W605" s="4">
        <v>1650</v>
      </c>
      <c r="Y605" s="12">
        <f>'[2]01_2021 UPDATE'!AK371</f>
        <v>0</v>
      </c>
      <c r="Z605" s="4">
        <v>950</v>
      </c>
      <c r="AB605" s="12">
        <f>'[2]01_2021 UPDATE'!AN371</f>
        <v>0</v>
      </c>
      <c r="AC605" s="4">
        <v>800</v>
      </c>
      <c r="AE605" s="12">
        <f>'[2]01_2021 UPDATE'!AQ371</f>
        <v>0</v>
      </c>
      <c r="AF605" s="4">
        <f>+E605*0.75</f>
        <v>1283.25</v>
      </c>
      <c r="AH605" s="12">
        <f>'[2]01_2021 UPDATE'!AT371</f>
        <v>0</v>
      </c>
      <c r="AI605" s="4">
        <f>+E605*0.75</f>
        <v>1283.25</v>
      </c>
      <c r="AK605" s="12">
        <f>'[2]01_2021 UPDATE'!AW371</f>
        <v>0</v>
      </c>
      <c r="AL605" s="4">
        <v>528.57000000000005</v>
      </c>
      <c r="AM605" s="4">
        <v>488.9</v>
      </c>
      <c r="AN605" s="4">
        <v>251.7</v>
      </c>
      <c r="AO605" s="12"/>
      <c r="AP605" s="4">
        <f>E605*0.58</f>
        <v>992.37999999999988</v>
      </c>
      <c r="AR605" s="12">
        <f>'[2]01_2021 UPDATE'!AZ371</f>
        <v>0</v>
      </c>
      <c r="AS605" s="4">
        <f t="shared" si="569"/>
        <v>488.9</v>
      </c>
      <c r="AT605" s="4">
        <f t="shared" si="594"/>
        <v>1650</v>
      </c>
      <c r="AU605" s="12">
        <f>'[2]01_2021 UPDATE'!BC371</f>
        <v>0</v>
      </c>
    </row>
    <row r="606" spans="1:49" x14ac:dyDescent="0.25">
      <c r="A606" s="3"/>
      <c r="C606" t="s">
        <v>41</v>
      </c>
      <c r="D606" s="3">
        <v>75557</v>
      </c>
      <c r="E606" s="4">
        <v>314</v>
      </c>
      <c r="F606" s="44"/>
      <c r="H606" s="4">
        <f>E606*0.7</f>
        <v>219.79999999999998</v>
      </c>
      <c r="I606" s="12"/>
      <c r="K606" s="4">
        <v>95</v>
      </c>
      <c r="L606" s="12"/>
      <c r="N606" s="4">
        <v>134.69</v>
      </c>
      <c r="O606" s="12"/>
      <c r="R606" s="4">
        <v>105.5</v>
      </c>
      <c r="S606" s="12"/>
      <c r="U606" s="4">
        <v>142.18</v>
      </c>
      <c r="V606" s="12"/>
      <c r="X606" s="4">
        <v>136.93</v>
      </c>
      <c r="Y606" s="12"/>
      <c r="AA606" s="4">
        <v>142.18</v>
      </c>
      <c r="AB606" s="12"/>
      <c r="AD606" s="4">
        <v>142.88</v>
      </c>
      <c r="AE606" s="12"/>
      <c r="AG606" s="4">
        <v>142.88</v>
      </c>
      <c r="AH606" s="12"/>
      <c r="AJ606" s="4">
        <v>142.88</v>
      </c>
      <c r="AK606" s="12"/>
      <c r="AM606" s="4">
        <v>152.35</v>
      </c>
      <c r="AN606" s="4">
        <v>109.6</v>
      </c>
      <c r="AO606" s="12"/>
      <c r="AQ606" s="4">
        <v>177.18</v>
      </c>
      <c r="AR606" s="12"/>
      <c r="AU606" s="12"/>
      <c r="AV606" s="4">
        <f>'[2]01_2021 UPDATE'!BD371</f>
        <v>95</v>
      </c>
      <c r="AW606" s="4">
        <f>'[2]01_2021 UPDATE'!BE371</f>
        <v>228.75</v>
      </c>
    </row>
    <row r="607" spans="1:49" x14ac:dyDescent="0.25">
      <c r="A607" s="3" t="s">
        <v>39</v>
      </c>
      <c r="B607" s="1" t="s">
        <v>396</v>
      </c>
      <c r="C607" t="s">
        <v>49</v>
      </c>
      <c r="D607" s="3">
        <v>75563</v>
      </c>
      <c r="E607" s="4">
        <v>3554</v>
      </c>
      <c r="F607" s="44"/>
      <c r="G607" s="4">
        <f t="shared" si="579"/>
        <v>2487.7999999999997</v>
      </c>
      <c r="I607" s="12">
        <f>'[2]01_2021 UPDATE'!K373</f>
        <v>0</v>
      </c>
      <c r="J607" s="4">
        <v>800</v>
      </c>
      <c r="L607" s="12">
        <f>'[2]01_2021 UPDATE'!N373</f>
        <v>0</v>
      </c>
      <c r="M607" s="4">
        <v>800</v>
      </c>
      <c r="O607" s="12">
        <f>'[2]01_2021 UPDATE'!S373</f>
        <v>0</v>
      </c>
      <c r="P607" s="4">
        <f>E607*0.8</f>
        <v>2843.2000000000003</v>
      </c>
      <c r="Q607" s="4">
        <f t="shared" si="501"/>
        <v>1812.54</v>
      </c>
      <c r="S607" s="12">
        <f>'[2]01_2021 UPDATE'!V373</f>
        <v>0</v>
      </c>
      <c r="V607" s="12">
        <f>'[2]01_2021 UPDATE'!AE373</f>
        <v>0</v>
      </c>
      <c r="W607" s="4">
        <v>1650</v>
      </c>
      <c r="Y607" s="12">
        <f>'[2]01_2021 UPDATE'!AK373</f>
        <v>0</v>
      </c>
      <c r="Z607" s="4">
        <v>950</v>
      </c>
      <c r="AB607" s="12">
        <f>'[2]01_2021 UPDATE'!AN373</f>
        <v>0</v>
      </c>
      <c r="AC607" s="4">
        <v>800</v>
      </c>
      <c r="AE607" s="12">
        <f>'[2]01_2021 UPDATE'!AQ373</f>
        <v>0</v>
      </c>
      <c r="AF607" s="4">
        <f>+E607*0.75</f>
        <v>2665.5</v>
      </c>
      <c r="AH607" s="12">
        <f>'[2]01_2021 UPDATE'!AT373</f>
        <v>0</v>
      </c>
      <c r="AI607" s="4">
        <f>+E607*0.75</f>
        <v>2665.5</v>
      </c>
      <c r="AK607" s="12">
        <f>'[2]01_2021 UPDATE'!AW373</f>
        <v>0</v>
      </c>
      <c r="AL607" s="4">
        <v>1736.6</v>
      </c>
      <c r="AM607" s="4">
        <v>1606.27</v>
      </c>
      <c r="AN607" s="4">
        <v>826.95</v>
      </c>
      <c r="AO607" s="12"/>
      <c r="AP607" s="4">
        <f>E607*0.58</f>
        <v>2061.3199999999997</v>
      </c>
      <c r="AR607" s="12">
        <f>'[2]01_2021 UPDATE'!AZ373</f>
        <v>0</v>
      </c>
      <c r="AS607" s="4">
        <f t="shared" si="569"/>
        <v>800</v>
      </c>
      <c r="AT607" s="4">
        <f t="shared" si="594"/>
        <v>2843.2000000000003</v>
      </c>
      <c r="AU607" s="12">
        <f>'[2]01_2021 UPDATE'!BC373</f>
        <v>0</v>
      </c>
    </row>
    <row r="608" spans="1:49" x14ac:dyDescent="0.25">
      <c r="A608" s="3"/>
      <c r="C608" t="s">
        <v>41</v>
      </c>
      <c r="D608" s="3">
        <v>75563</v>
      </c>
      <c r="E608" s="4">
        <v>417</v>
      </c>
      <c r="F608" s="44"/>
      <c r="H608" s="4">
        <f>E608*0.7</f>
        <v>291.89999999999998</v>
      </c>
      <c r="I608" s="12"/>
      <c r="K608" s="4">
        <v>95</v>
      </c>
      <c r="L608" s="12"/>
      <c r="N608" s="4">
        <v>169.36</v>
      </c>
      <c r="O608" s="12"/>
      <c r="R608" s="4">
        <v>140.27000000000001</v>
      </c>
      <c r="S608" s="12"/>
      <c r="U608" s="4">
        <v>180.24</v>
      </c>
      <c r="V608" s="12"/>
      <c r="X608" s="4">
        <v>174.09</v>
      </c>
      <c r="Y608" s="12"/>
      <c r="AA608" s="4">
        <v>180.24</v>
      </c>
      <c r="AB608" s="12"/>
      <c r="AD608" s="4">
        <v>181.66</v>
      </c>
      <c r="AE608" s="12"/>
      <c r="AG608" s="4">
        <v>181.66</v>
      </c>
      <c r="AH608" s="12"/>
      <c r="AJ608" s="4">
        <v>181.66</v>
      </c>
      <c r="AK608" s="12"/>
      <c r="AM608" s="4">
        <v>195.36</v>
      </c>
      <c r="AN608" s="4">
        <v>140.55000000000001</v>
      </c>
      <c r="AO608" s="12"/>
      <c r="AQ608" s="4">
        <v>224.6</v>
      </c>
      <c r="AR608" s="12"/>
      <c r="AU608" s="12"/>
      <c r="AV608" s="4">
        <f>'[2]01_2021 UPDATE'!BD373</f>
        <v>95</v>
      </c>
      <c r="AW608" s="4">
        <f>'[2]01_2021 UPDATE'!BE373</f>
        <v>303.75</v>
      </c>
    </row>
    <row r="609" spans="1:49" x14ac:dyDescent="0.25">
      <c r="A609" s="3" t="s">
        <v>39</v>
      </c>
      <c r="B609" s="1" t="s">
        <v>397</v>
      </c>
      <c r="C609" t="s">
        <v>49</v>
      </c>
      <c r="D609" s="3">
        <v>75565</v>
      </c>
      <c r="E609" s="4">
        <v>196</v>
      </c>
      <c r="F609" s="44"/>
      <c r="G609" s="4">
        <f t="shared" si="579"/>
        <v>137.19999999999999</v>
      </c>
      <c r="I609" s="12">
        <f>'[2]01_2021 UPDATE'!K374</f>
        <v>0</v>
      </c>
      <c r="J609" s="4">
        <v>800</v>
      </c>
      <c r="L609" s="12">
        <f>'[2]01_2021 UPDATE'!N374</f>
        <v>0</v>
      </c>
      <c r="M609" s="4">
        <v>800</v>
      </c>
      <c r="O609" s="12">
        <f>'[2]01_2021 UPDATE'!S374</f>
        <v>0</v>
      </c>
      <c r="P609" s="4">
        <f>E609*0.8</f>
        <v>156.80000000000001</v>
      </c>
      <c r="Q609" s="4">
        <f t="shared" si="501"/>
        <v>99.960000000000008</v>
      </c>
      <c r="S609" s="12">
        <f>'[2]01_2021 UPDATE'!V374</f>
        <v>0</v>
      </c>
      <c r="T609" s="4">
        <v>183.6</v>
      </c>
      <c r="V609" s="12">
        <f>'[2]01_2021 UPDATE'!AE374</f>
        <v>0</v>
      </c>
      <c r="W609" s="4">
        <f t="shared" ref="W609" si="609">E609*0.65</f>
        <v>127.4</v>
      </c>
      <c r="Y609" s="12">
        <f>'[2]01_2021 UPDATE'!AK374</f>
        <v>0</v>
      </c>
      <c r="Z609" s="4">
        <f>E609*0.85</f>
        <v>166.6</v>
      </c>
      <c r="AB609" s="12">
        <f>'[2]01_2021 UPDATE'!AN374</f>
        <v>0</v>
      </c>
      <c r="AC609" s="4">
        <v>800</v>
      </c>
      <c r="AE609" s="12">
        <f>'[2]01_2021 UPDATE'!AQ374</f>
        <v>0</v>
      </c>
      <c r="AF609" s="4">
        <f>+E609*0.75</f>
        <v>147</v>
      </c>
      <c r="AH609" s="12">
        <f>'[2]01_2021 UPDATE'!AT374</f>
        <v>0</v>
      </c>
      <c r="AI609" s="4">
        <f>+E609*0.75</f>
        <v>147</v>
      </c>
      <c r="AK609" s="12">
        <f>'[2]01_2021 UPDATE'!AW374</f>
        <v>0</v>
      </c>
      <c r="AO609" s="12"/>
      <c r="AP609" s="4">
        <f>E609*0.58</f>
        <v>113.67999999999999</v>
      </c>
      <c r="AR609" s="12">
        <f>'[2]01_2021 UPDATE'!AZ374</f>
        <v>0</v>
      </c>
      <c r="AS609" s="4">
        <f t="shared" si="569"/>
        <v>99.960000000000008</v>
      </c>
      <c r="AT609" s="4">
        <f t="shared" si="594"/>
        <v>800</v>
      </c>
      <c r="AU609" s="12">
        <f>'[2]01_2021 UPDATE'!BC374</f>
        <v>0</v>
      </c>
    </row>
    <row r="610" spans="1:49" x14ac:dyDescent="0.25">
      <c r="A610" s="3"/>
      <c r="C610" t="s">
        <v>41</v>
      </c>
      <c r="D610" s="3">
        <v>75565</v>
      </c>
      <c r="E610" s="4">
        <v>31</v>
      </c>
      <c r="F610" s="44"/>
      <c r="H610" s="4">
        <f>E610*0.7</f>
        <v>21.7</v>
      </c>
      <c r="I610" s="12"/>
      <c r="K610" s="4">
        <v>95</v>
      </c>
      <c r="L610" s="12"/>
      <c r="N610" s="4">
        <v>14.38</v>
      </c>
      <c r="O610" s="12"/>
      <c r="R610" s="4">
        <v>11.88</v>
      </c>
      <c r="S610" s="12"/>
      <c r="U610" s="4">
        <v>15.28</v>
      </c>
      <c r="V610" s="12"/>
      <c r="X610" s="4">
        <v>14.61</v>
      </c>
      <c r="Y610" s="12"/>
      <c r="AA610" s="4">
        <v>15.28</v>
      </c>
      <c r="AB610" s="12"/>
      <c r="AD610" s="4">
        <v>15.25</v>
      </c>
      <c r="AE610" s="12"/>
      <c r="AG610" s="4">
        <v>15.25</v>
      </c>
      <c r="AH610" s="12"/>
      <c r="AJ610" s="4">
        <v>15.25</v>
      </c>
      <c r="AK610" s="12"/>
      <c r="AM610" s="4">
        <v>16.079999999999998</v>
      </c>
      <c r="AN610" s="4">
        <v>11.57</v>
      </c>
      <c r="AO610" s="12"/>
      <c r="AQ610" s="4">
        <v>19.04</v>
      </c>
      <c r="AR610" s="12"/>
      <c r="AU610" s="12"/>
      <c r="AV610" s="4">
        <f>'[2]01_2021 UPDATE'!BD374</f>
        <v>11.88</v>
      </c>
      <c r="AW610" s="4">
        <f>'[2]01_2021 UPDATE'!BE374</f>
        <v>95</v>
      </c>
    </row>
    <row r="611" spans="1:49" x14ac:dyDescent="0.25">
      <c r="A611" s="3" t="s">
        <v>39</v>
      </c>
      <c r="B611" s="1" t="s">
        <v>398</v>
      </c>
      <c r="C611" t="s">
        <v>49</v>
      </c>
      <c r="D611" s="3">
        <v>76536</v>
      </c>
      <c r="E611" s="4">
        <v>622</v>
      </c>
      <c r="F611" s="44"/>
      <c r="G611" s="4">
        <f t="shared" si="579"/>
        <v>435.4</v>
      </c>
      <c r="I611" s="12">
        <f>'[2]01_2021 UPDATE'!K384</f>
        <v>0</v>
      </c>
      <c r="J611" s="4">
        <f>E611*0.7</f>
        <v>435.4</v>
      </c>
      <c r="L611" s="12">
        <f>'[2]01_2021 UPDATE'!N384</f>
        <v>0</v>
      </c>
      <c r="M611" s="4">
        <f t="shared" ref="M611" si="610">E611*0.75</f>
        <v>466.5</v>
      </c>
      <c r="O611" s="12">
        <f>'[2]01_2021 UPDATE'!S384</f>
        <v>0</v>
      </c>
      <c r="P611" s="4">
        <f>E611*0.8</f>
        <v>497.6</v>
      </c>
      <c r="Q611" s="4">
        <f t="shared" si="501"/>
        <v>317.22000000000003</v>
      </c>
      <c r="S611" s="12">
        <f>'[2]01_2021 UPDATE'!V384</f>
        <v>0</v>
      </c>
      <c r="T611" s="4">
        <v>220.56</v>
      </c>
      <c r="V611" s="12">
        <f>'[2]01_2021 UPDATE'!AE384</f>
        <v>0</v>
      </c>
      <c r="W611" s="4">
        <f t="shared" ref="W611" si="611">E611*0.65</f>
        <v>404.3</v>
      </c>
      <c r="Y611" s="12">
        <f>'[2]01_2021 UPDATE'!AK384</f>
        <v>0</v>
      </c>
      <c r="Z611" s="4">
        <f>E611*0.85</f>
        <v>528.69999999999993</v>
      </c>
      <c r="AB611" s="12">
        <f>'[2]01_2021 UPDATE'!AN384</f>
        <v>0</v>
      </c>
      <c r="AC611" s="4">
        <f>E611*0.75</f>
        <v>466.5</v>
      </c>
      <c r="AE611" s="12">
        <f>'[2]01_2021 UPDATE'!AQ384</f>
        <v>0</v>
      </c>
      <c r="AF611" s="4">
        <f>+E611*0.75</f>
        <v>466.5</v>
      </c>
      <c r="AH611" s="12">
        <f>'[2]01_2021 UPDATE'!AT384</f>
        <v>0</v>
      </c>
      <c r="AI611" s="4">
        <f>+E611*0.75</f>
        <v>466.5</v>
      </c>
      <c r="AK611" s="12">
        <f>'[2]01_2021 UPDATE'!AW384</f>
        <v>0</v>
      </c>
      <c r="AL611" s="4">
        <v>231.59</v>
      </c>
      <c r="AM611" s="4">
        <v>214.21</v>
      </c>
      <c r="AN611" s="4">
        <v>110.28</v>
      </c>
      <c r="AO611" s="12"/>
      <c r="AP611" s="4">
        <f>E611*0.58</f>
        <v>360.76</v>
      </c>
      <c r="AR611" s="12">
        <f>'[2]01_2021 UPDATE'!AZ384</f>
        <v>0</v>
      </c>
      <c r="AS611" s="4">
        <f t="shared" si="569"/>
        <v>214.21</v>
      </c>
      <c r="AT611" s="4">
        <f t="shared" si="594"/>
        <v>528.69999999999993</v>
      </c>
      <c r="AU611" s="12">
        <f>'[2]01_2021 UPDATE'!BC384</f>
        <v>0</v>
      </c>
    </row>
    <row r="612" spans="1:49" x14ac:dyDescent="0.25">
      <c r="A612" s="3"/>
      <c r="C612" t="s">
        <v>41</v>
      </c>
      <c r="D612" s="3">
        <v>76536</v>
      </c>
      <c r="E612" s="4">
        <v>57</v>
      </c>
      <c r="F612" s="44"/>
      <c r="H612" s="4">
        <f>E612*0.7</f>
        <v>39.9</v>
      </c>
      <c r="I612" s="12"/>
      <c r="K612" s="4">
        <v>28.73</v>
      </c>
      <c r="L612" s="12"/>
      <c r="N612" s="4">
        <v>33.14</v>
      </c>
      <c r="O612" s="12"/>
      <c r="R612" s="4">
        <v>26.08</v>
      </c>
      <c r="S612" s="12"/>
      <c r="U612" s="4">
        <v>34.42</v>
      </c>
      <c r="V612" s="12"/>
      <c r="X612" s="4">
        <v>33.770000000000003</v>
      </c>
      <c r="Y612" s="12"/>
      <c r="AA612" s="4">
        <v>34.42</v>
      </c>
      <c r="AB612" s="12"/>
      <c r="AD612" s="4">
        <v>34.82</v>
      </c>
      <c r="AE612" s="12"/>
      <c r="AG612" s="4">
        <v>34.82</v>
      </c>
      <c r="AH612" s="12"/>
      <c r="AJ612" s="4">
        <v>34.82</v>
      </c>
      <c r="AK612" s="12"/>
      <c r="AM612" s="4">
        <v>37.299999999999997</v>
      </c>
      <c r="AN612" s="4">
        <v>26.84</v>
      </c>
      <c r="AO612" s="12"/>
      <c r="AQ612" s="4">
        <v>42.89</v>
      </c>
      <c r="AR612" s="12"/>
      <c r="AU612" s="12"/>
      <c r="AV612" s="4">
        <f>'[2]01_2021 UPDATE'!BD384</f>
        <v>26.08</v>
      </c>
      <c r="AW612" s="4">
        <f>'[2]01_2021 UPDATE'!BE384</f>
        <v>41.25</v>
      </c>
    </row>
    <row r="613" spans="1:49" x14ac:dyDescent="0.25">
      <c r="A613" s="3" t="s">
        <v>39</v>
      </c>
      <c r="B613" s="1" t="s">
        <v>399</v>
      </c>
      <c r="C613" t="s">
        <v>49</v>
      </c>
      <c r="D613" s="3">
        <v>76604</v>
      </c>
      <c r="E613" s="4">
        <v>589</v>
      </c>
      <c r="F613" s="44"/>
      <c r="G613" s="4">
        <f t="shared" si="579"/>
        <v>412.29999999999995</v>
      </c>
      <c r="I613" s="12">
        <f>'[2]01_2021 UPDATE'!K386</f>
        <v>0</v>
      </c>
      <c r="J613" s="4">
        <f>E613*0.7</f>
        <v>412.29999999999995</v>
      </c>
      <c r="L613" s="12">
        <f>'[2]01_2021 UPDATE'!N386</f>
        <v>0</v>
      </c>
      <c r="M613" s="4">
        <f t="shared" ref="M613" si="612">E613*0.75</f>
        <v>441.75</v>
      </c>
      <c r="O613" s="12">
        <f>'[2]01_2021 UPDATE'!S386</f>
        <v>0</v>
      </c>
      <c r="P613" s="4">
        <f>E613*0.8</f>
        <v>471.20000000000005</v>
      </c>
      <c r="Q613" s="4">
        <f t="shared" si="501"/>
        <v>300.39</v>
      </c>
      <c r="S613" s="12">
        <f>'[2]01_2021 UPDATE'!V386</f>
        <v>0</v>
      </c>
      <c r="T613" s="4">
        <v>220.56</v>
      </c>
      <c r="V613" s="12">
        <f>'[2]01_2021 UPDATE'!AE386</f>
        <v>0</v>
      </c>
      <c r="W613" s="4">
        <f t="shared" ref="W613" si="613">E613*0.65</f>
        <v>382.85</v>
      </c>
      <c r="Y613" s="12">
        <f>'[2]01_2021 UPDATE'!AK386</f>
        <v>0</v>
      </c>
      <c r="Z613" s="4">
        <f>E613*0.85</f>
        <v>500.65</v>
      </c>
      <c r="AB613" s="12">
        <f>'[2]01_2021 UPDATE'!AN386</f>
        <v>0</v>
      </c>
      <c r="AC613" s="4">
        <f>E613*0.75</f>
        <v>441.75</v>
      </c>
      <c r="AE613" s="12">
        <f>'[2]01_2021 UPDATE'!AQ386</f>
        <v>0</v>
      </c>
      <c r="AF613" s="4">
        <f>+E613*0.75</f>
        <v>441.75</v>
      </c>
      <c r="AH613" s="12">
        <f>'[2]01_2021 UPDATE'!AT386</f>
        <v>0</v>
      </c>
      <c r="AI613" s="4">
        <f>+E613*0.75</f>
        <v>441.75</v>
      </c>
      <c r="AK613" s="12">
        <f>'[2]01_2021 UPDATE'!AW386</f>
        <v>0</v>
      </c>
      <c r="AL613" s="4">
        <v>231.59</v>
      </c>
      <c r="AM613" s="4">
        <v>214.21</v>
      </c>
      <c r="AN613" s="4">
        <v>110.28</v>
      </c>
      <c r="AO613" s="12"/>
      <c r="AP613" s="4">
        <f>E613*0.58</f>
        <v>341.62</v>
      </c>
      <c r="AR613" s="12">
        <f>'[2]01_2021 UPDATE'!AZ386</f>
        <v>0</v>
      </c>
      <c r="AS613" s="4">
        <f t="shared" si="569"/>
        <v>214.21</v>
      </c>
      <c r="AT613" s="4">
        <f t="shared" si="594"/>
        <v>500.65</v>
      </c>
      <c r="AU613" s="12">
        <f>'[2]01_2021 UPDATE'!BC386</f>
        <v>0</v>
      </c>
    </row>
    <row r="614" spans="1:49" x14ac:dyDescent="0.25">
      <c r="A614" s="3"/>
      <c r="C614" t="s">
        <v>41</v>
      </c>
      <c r="D614" s="3">
        <v>76604</v>
      </c>
      <c r="E614" s="4">
        <v>57</v>
      </c>
      <c r="F614" s="44"/>
      <c r="H614" s="4">
        <f>E614*0.7</f>
        <v>39.9</v>
      </c>
      <c r="I614" s="12"/>
      <c r="K614" s="4">
        <v>29.43</v>
      </c>
      <c r="L614" s="12"/>
      <c r="N614" s="4">
        <v>33.51</v>
      </c>
      <c r="O614" s="12"/>
      <c r="R614" s="4">
        <v>25.46</v>
      </c>
      <c r="S614" s="12"/>
      <c r="U614" s="4">
        <v>34.81</v>
      </c>
      <c r="V614" s="12"/>
      <c r="X614" s="4">
        <v>34.19</v>
      </c>
      <c r="Y614" s="12"/>
      <c r="AA614" s="4">
        <v>34.81</v>
      </c>
      <c r="AB614" s="12"/>
      <c r="AD614" s="4">
        <v>35.67</v>
      </c>
      <c r="AE614" s="12"/>
      <c r="AG614" s="4">
        <v>35.67</v>
      </c>
      <c r="AH614" s="12"/>
      <c r="AJ614" s="4">
        <v>35.67</v>
      </c>
      <c r="AK614" s="12"/>
      <c r="AM614" s="4">
        <v>39.07</v>
      </c>
      <c r="AN614" s="4">
        <v>28.11</v>
      </c>
      <c r="AO614" s="12"/>
      <c r="AQ614" s="4">
        <v>43.38</v>
      </c>
      <c r="AR614" s="12"/>
      <c r="AU614" s="12"/>
      <c r="AV614" s="4">
        <f>'[2]01_2021 UPDATE'!BD386</f>
        <v>25.46</v>
      </c>
      <c r="AW614" s="4">
        <f>'[2]01_2021 UPDATE'!BE386</f>
        <v>41.25</v>
      </c>
    </row>
    <row r="615" spans="1:49" x14ac:dyDescent="0.25">
      <c r="A615" s="3" t="s">
        <v>39</v>
      </c>
      <c r="B615" s="1" t="s">
        <v>400</v>
      </c>
      <c r="C615" t="s">
        <v>49</v>
      </c>
      <c r="D615" s="3">
        <v>76770</v>
      </c>
      <c r="E615" s="4">
        <v>622</v>
      </c>
      <c r="F615" s="44"/>
      <c r="G615" s="4">
        <f t="shared" si="579"/>
        <v>435.4</v>
      </c>
      <c r="I615" s="12">
        <f>'[2]01_2021 UPDATE'!K387</f>
        <v>0</v>
      </c>
      <c r="J615" s="4">
        <f>E615*0.7</f>
        <v>435.4</v>
      </c>
      <c r="L615" s="12">
        <f>'[2]01_2021 UPDATE'!N387</f>
        <v>0</v>
      </c>
      <c r="M615" s="4">
        <f t="shared" ref="M615" si="614">E615*0.75</f>
        <v>466.5</v>
      </c>
      <c r="O615" s="12">
        <f>'[2]01_2021 UPDATE'!S387</f>
        <v>0</v>
      </c>
      <c r="P615" s="4">
        <f>E615*0.8</f>
        <v>497.6</v>
      </c>
      <c r="Q615" s="4">
        <f t="shared" si="501"/>
        <v>317.22000000000003</v>
      </c>
      <c r="S615" s="12">
        <f>'[2]01_2021 UPDATE'!V387</f>
        <v>0</v>
      </c>
      <c r="T615" s="4">
        <v>220.56</v>
      </c>
      <c r="V615" s="12">
        <f>'[2]01_2021 UPDATE'!AE387</f>
        <v>0</v>
      </c>
      <c r="W615" s="4">
        <f t="shared" ref="W615" si="615">E615*0.65</f>
        <v>404.3</v>
      </c>
      <c r="Y615" s="12">
        <f>'[2]01_2021 UPDATE'!AK387</f>
        <v>0</v>
      </c>
      <c r="Z615" s="4">
        <f>E615*0.85</f>
        <v>528.69999999999993</v>
      </c>
      <c r="AB615" s="12">
        <f>'[2]01_2021 UPDATE'!AN387</f>
        <v>0</v>
      </c>
      <c r="AC615" s="4">
        <f>E615*0.75</f>
        <v>466.5</v>
      </c>
      <c r="AE615" s="12">
        <f>'[2]01_2021 UPDATE'!AQ387</f>
        <v>0</v>
      </c>
      <c r="AF615" s="4">
        <f>+E615*0.75</f>
        <v>466.5</v>
      </c>
      <c r="AH615" s="12">
        <f>'[2]01_2021 UPDATE'!AT387</f>
        <v>0</v>
      </c>
      <c r="AI615" s="4">
        <f>+E615*0.75</f>
        <v>466.5</v>
      </c>
      <c r="AK615" s="12">
        <f>'[2]01_2021 UPDATE'!AW387</f>
        <v>0</v>
      </c>
      <c r="AL615" s="4">
        <v>231.59</v>
      </c>
      <c r="AM615" s="4">
        <v>214.21</v>
      </c>
      <c r="AN615" s="4">
        <v>110.28</v>
      </c>
      <c r="AO615" s="12"/>
      <c r="AP615" s="4">
        <f>E615*0.58</f>
        <v>360.76</v>
      </c>
      <c r="AR615" s="12">
        <f>'[2]01_2021 UPDATE'!AZ387</f>
        <v>0</v>
      </c>
      <c r="AS615" s="4">
        <f t="shared" si="569"/>
        <v>214.21</v>
      </c>
      <c r="AT615" s="4">
        <f t="shared" si="594"/>
        <v>528.69999999999993</v>
      </c>
      <c r="AU615" s="12">
        <f>'[2]01_2021 UPDATE'!BC387</f>
        <v>0</v>
      </c>
    </row>
    <row r="616" spans="1:49" x14ac:dyDescent="0.25">
      <c r="A616" s="3"/>
      <c r="C616" t="s">
        <v>41</v>
      </c>
      <c r="D616" s="3">
        <v>76770</v>
      </c>
      <c r="E616" s="4">
        <v>88</v>
      </c>
      <c r="F616" s="44"/>
      <c r="H616" s="4">
        <f>E616*0.7</f>
        <v>61.599999999999994</v>
      </c>
      <c r="I616" s="12"/>
      <c r="K616" s="4">
        <v>37.369999999999997</v>
      </c>
      <c r="L616" s="12"/>
      <c r="N616" s="4">
        <v>42.63</v>
      </c>
      <c r="O616" s="12"/>
      <c r="R616" s="4">
        <v>37.96</v>
      </c>
      <c r="S616" s="12"/>
      <c r="U616" s="4">
        <v>45.3</v>
      </c>
      <c r="V616" s="12"/>
      <c r="X616" s="4">
        <v>43.42</v>
      </c>
      <c r="Y616" s="12"/>
      <c r="AA616" s="4">
        <v>49.24</v>
      </c>
      <c r="AB616" s="12"/>
      <c r="AD616" s="4">
        <v>50.46</v>
      </c>
      <c r="AE616" s="12"/>
      <c r="AG616" s="4">
        <v>50.46</v>
      </c>
      <c r="AH616" s="12"/>
      <c r="AJ616" s="4">
        <v>50.46</v>
      </c>
      <c r="AK616" s="12"/>
      <c r="AM616" s="4">
        <v>48.12</v>
      </c>
      <c r="AN616" s="4">
        <v>34.619999999999997</v>
      </c>
      <c r="AO616" s="12"/>
      <c r="AQ616" s="4">
        <v>61.36</v>
      </c>
      <c r="AR616" s="12"/>
      <c r="AU616" s="12"/>
      <c r="AV616" s="4">
        <f>'[2]01_2021 UPDATE'!BD387</f>
        <v>37.369999999999997</v>
      </c>
      <c r="AW616" s="4">
        <f>'[2]01_2021 UPDATE'!BE387</f>
        <v>63.75</v>
      </c>
    </row>
    <row r="617" spans="1:49" x14ac:dyDescent="0.25">
      <c r="A617" s="3" t="s">
        <v>39</v>
      </c>
      <c r="B617" s="1" t="s">
        <v>401</v>
      </c>
      <c r="C617" t="s">
        <v>49</v>
      </c>
      <c r="D617" s="3">
        <v>76881</v>
      </c>
      <c r="E617" s="4">
        <v>340</v>
      </c>
      <c r="F617" s="44"/>
      <c r="G617" s="4">
        <f t="shared" si="579"/>
        <v>237.99999999999997</v>
      </c>
      <c r="I617" s="12">
        <f>'[2]01_2021 UPDATE'!K394</f>
        <v>0</v>
      </c>
      <c r="J617" s="4">
        <f>E617*0.7</f>
        <v>237.99999999999997</v>
      </c>
      <c r="L617" s="12">
        <f>'[2]01_2021 UPDATE'!N394</f>
        <v>0</v>
      </c>
      <c r="M617" s="4">
        <f t="shared" ref="M617" si="616">E617*0.75</f>
        <v>255</v>
      </c>
      <c r="O617" s="12">
        <f>'[2]01_2021 UPDATE'!S394</f>
        <v>0</v>
      </c>
      <c r="P617" s="4">
        <f>E617*0.8</f>
        <v>272</v>
      </c>
      <c r="Q617" s="4">
        <f t="shared" si="501"/>
        <v>173.4</v>
      </c>
      <c r="S617" s="12">
        <f>'[2]01_2021 UPDATE'!V394</f>
        <v>0</v>
      </c>
      <c r="T617" s="4">
        <v>220.56</v>
      </c>
      <c r="V617" s="12">
        <f>'[2]01_2021 UPDATE'!AE394</f>
        <v>0</v>
      </c>
      <c r="W617" s="4">
        <f t="shared" ref="W617" si="617">E617*0.65</f>
        <v>221</v>
      </c>
      <c r="Y617" s="12">
        <f>'[2]01_2021 UPDATE'!AK394</f>
        <v>0</v>
      </c>
      <c r="Z617" s="4">
        <f>E617*0.85</f>
        <v>289</v>
      </c>
      <c r="AB617" s="12">
        <f>'[2]01_2021 UPDATE'!AN394</f>
        <v>0</v>
      </c>
      <c r="AC617" s="4">
        <f>E617*0.75</f>
        <v>255</v>
      </c>
      <c r="AE617" s="12">
        <f>'[2]01_2021 UPDATE'!AQ394</f>
        <v>0</v>
      </c>
      <c r="AF617" s="4">
        <f>+E617*0.75</f>
        <v>255</v>
      </c>
      <c r="AH617" s="12">
        <f>'[2]01_2021 UPDATE'!AT394</f>
        <v>0</v>
      </c>
      <c r="AI617" s="4">
        <f>+E617*0.75</f>
        <v>255</v>
      </c>
      <c r="AK617" s="12">
        <f>'[2]01_2021 UPDATE'!AW394</f>
        <v>0</v>
      </c>
      <c r="AL617" s="4">
        <v>231.59</v>
      </c>
      <c r="AM617" s="4">
        <v>214.21</v>
      </c>
      <c r="AN617" s="4">
        <v>110.28</v>
      </c>
      <c r="AO617" s="12"/>
      <c r="AP617" s="4">
        <f>E617*0.58</f>
        <v>197.2</v>
      </c>
      <c r="AR617" s="12">
        <f>'[2]01_2021 UPDATE'!AZ394</f>
        <v>0</v>
      </c>
      <c r="AS617" s="4">
        <f t="shared" si="569"/>
        <v>173.4</v>
      </c>
      <c r="AT617" s="4">
        <f t="shared" si="594"/>
        <v>289</v>
      </c>
      <c r="AU617" s="12">
        <f>'[2]01_2021 UPDATE'!BC394</f>
        <v>0</v>
      </c>
    </row>
    <row r="618" spans="1:49" x14ac:dyDescent="0.25">
      <c r="A618" s="3"/>
      <c r="C618" t="s">
        <v>41</v>
      </c>
      <c r="D618" s="3">
        <v>76881</v>
      </c>
      <c r="E618" s="4">
        <v>72</v>
      </c>
      <c r="F618" s="44"/>
      <c r="H618" s="4">
        <f>E618*0.7</f>
        <v>50.4</v>
      </c>
      <c r="I618" s="12"/>
      <c r="K618" s="4">
        <v>32.01</v>
      </c>
      <c r="L618" s="12"/>
      <c r="N618" s="4">
        <v>51.61</v>
      </c>
      <c r="O618" s="12"/>
      <c r="R618" s="4">
        <v>28.75</v>
      </c>
      <c r="S618" s="12"/>
      <c r="U618" s="4">
        <v>55.87</v>
      </c>
      <c r="V618" s="12"/>
      <c r="X618" s="4">
        <v>37.19</v>
      </c>
      <c r="Y618" s="12"/>
      <c r="AA618" s="4">
        <v>55.87</v>
      </c>
      <c r="AB618" s="12"/>
      <c r="AD618" s="4">
        <v>38.799999999999997</v>
      </c>
      <c r="AE618" s="12"/>
      <c r="AG618" s="4">
        <v>38.799999999999997</v>
      </c>
      <c r="AH618" s="12"/>
      <c r="AJ618" s="4">
        <v>38.799999999999997</v>
      </c>
      <c r="AK618" s="12"/>
      <c r="AM618" s="4">
        <v>60.58</v>
      </c>
      <c r="AN618" s="4">
        <v>43.58</v>
      </c>
      <c r="AO618" s="12"/>
      <c r="AQ618" s="4">
        <v>69.62</v>
      </c>
      <c r="AR618" s="12"/>
      <c r="AU618" s="12"/>
      <c r="AV618" s="4">
        <f>'[2]01_2021 UPDATE'!BD394</f>
        <v>28.75</v>
      </c>
      <c r="AW618" s="4">
        <f>'[2]01_2021 UPDATE'!BE394</f>
        <v>52.5</v>
      </c>
    </row>
    <row r="619" spans="1:49" x14ac:dyDescent="0.25">
      <c r="A619" s="3" t="s">
        <v>39</v>
      </c>
      <c r="B619" s="1" t="s">
        <v>402</v>
      </c>
      <c r="C619" t="s">
        <v>49</v>
      </c>
      <c r="D619" s="3">
        <v>76882</v>
      </c>
      <c r="E619" s="4">
        <v>400</v>
      </c>
      <c r="F619" s="44"/>
      <c r="G619" s="4">
        <f t="shared" si="579"/>
        <v>280</v>
      </c>
      <c r="I619" s="12">
        <f>'[2]01_2021 UPDATE'!K395</f>
        <v>0</v>
      </c>
      <c r="J619" s="4">
        <f>E619*0.7</f>
        <v>280</v>
      </c>
      <c r="L619" s="12">
        <f>'[2]01_2021 UPDATE'!N395</f>
        <v>0</v>
      </c>
      <c r="M619" s="4">
        <f t="shared" ref="M619" si="618">E619*0.75</f>
        <v>300</v>
      </c>
      <c r="O619" s="12">
        <f>'[2]01_2021 UPDATE'!S395</f>
        <v>0</v>
      </c>
      <c r="P619" s="4">
        <f>E619*0.8</f>
        <v>320</v>
      </c>
      <c r="Q619" s="4">
        <f t="shared" si="501"/>
        <v>204</v>
      </c>
      <c r="S619" s="12">
        <f>'[2]01_2021 UPDATE'!V395</f>
        <v>0</v>
      </c>
      <c r="T619" s="4">
        <v>220.56</v>
      </c>
      <c r="V619" s="12">
        <f>'[2]01_2021 UPDATE'!AE395</f>
        <v>0</v>
      </c>
      <c r="W619" s="4">
        <f t="shared" ref="W619" si="619">E619*0.65</f>
        <v>260</v>
      </c>
      <c r="Y619" s="12">
        <f>'[2]01_2021 UPDATE'!AK395</f>
        <v>0</v>
      </c>
      <c r="Z619" s="4">
        <f>E619*0.85</f>
        <v>340</v>
      </c>
      <c r="AB619" s="12">
        <f>'[2]01_2021 UPDATE'!AN395</f>
        <v>0</v>
      </c>
      <c r="AC619" s="4">
        <f>E619*0.75</f>
        <v>300</v>
      </c>
      <c r="AE619" s="12">
        <f>'[2]01_2021 UPDATE'!AQ395</f>
        <v>0</v>
      </c>
      <c r="AF619" s="4">
        <f>+E619*0.75</f>
        <v>300</v>
      </c>
      <c r="AH619" s="12">
        <f>'[2]01_2021 UPDATE'!AT395</f>
        <v>0</v>
      </c>
      <c r="AI619" s="4">
        <f>+E619*0.75</f>
        <v>300</v>
      </c>
      <c r="AK619" s="12">
        <f>'[2]01_2021 UPDATE'!AW395</f>
        <v>0</v>
      </c>
      <c r="AL619" s="4">
        <v>231.59</v>
      </c>
      <c r="AM619" s="4">
        <v>214.21</v>
      </c>
      <c r="AN619" s="4">
        <v>110.28</v>
      </c>
      <c r="AO619" s="12"/>
      <c r="AP619" s="4">
        <f>E619*0.58</f>
        <v>231.99999999999997</v>
      </c>
      <c r="AR619" s="12">
        <f>'[2]01_2021 UPDATE'!AZ395</f>
        <v>0</v>
      </c>
      <c r="AS619" s="4">
        <f t="shared" ref="AS619:AS639" si="620">MIN(J619,M619,P619,Q619,T619,W619,Z619,AC619,AF619,AI619,AL619,AM619, AP619)</f>
        <v>204</v>
      </c>
      <c r="AT619" s="4">
        <f t="shared" si="594"/>
        <v>340</v>
      </c>
      <c r="AU619" s="12">
        <f>'[2]01_2021 UPDATE'!BC395</f>
        <v>0</v>
      </c>
    </row>
    <row r="620" spans="1:49" x14ac:dyDescent="0.25">
      <c r="A620" s="3"/>
      <c r="C620" t="s">
        <v>41</v>
      </c>
      <c r="D620" s="3">
        <v>76882</v>
      </c>
      <c r="E620" s="4">
        <v>52</v>
      </c>
      <c r="F620" s="44"/>
      <c r="H620" s="4">
        <f>E620*0.7</f>
        <v>36.4</v>
      </c>
      <c r="I620" s="12"/>
      <c r="K620" s="4">
        <v>24.8</v>
      </c>
      <c r="L620" s="12"/>
      <c r="N620" s="4">
        <v>38.76</v>
      </c>
      <c r="O620" s="12"/>
      <c r="R620" s="4">
        <v>19.940000000000001</v>
      </c>
      <c r="S620" s="12"/>
      <c r="U620" s="4">
        <v>42.23</v>
      </c>
      <c r="V620" s="12"/>
      <c r="X620" s="4">
        <v>28.81</v>
      </c>
      <c r="Y620" s="12"/>
      <c r="AA620" s="4">
        <v>42.23</v>
      </c>
      <c r="AB620" s="12"/>
      <c r="AD620" s="4">
        <v>30.06</v>
      </c>
      <c r="AE620" s="12"/>
      <c r="AG620" s="4">
        <v>30.06</v>
      </c>
      <c r="AH620" s="12"/>
      <c r="AJ620" s="4">
        <v>30.06</v>
      </c>
      <c r="AK620" s="12"/>
      <c r="AM620" s="4">
        <v>45.28</v>
      </c>
      <c r="AN620" s="4">
        <v>32.57</v>
      </c>
      <c r="AO620" s="12"/>
      <c r="AQ620" s="4">
        <v>52.62</v>
      </c>
      <c r="AR620" s="12"/>
      <c r="AU620" s="12"/>
      <c r="AV620" s="4">
        <f>'[2]01_2021 UPDATE'!BD395</f>
        <v>19.940000000000001</v>
      </c>
      <c r="AW620" s="4">
        <f>'[2]01_2021 UPDATE'!BE395</f>
        <v>37.5</v>
      </c>
    </row>
    <row r="621" spans="1:49" x14ac:dyDescent="0.25">
      <c r="A621" s="3" t="s">
        <v>39</v>
      </c>
      <c r="B621" s="1" t="s">
        <v>403</v>
      </c>
      <c r="C621" t="s">
        <v>49</v>
      </c>
      <c r="D621" s="3">
        <v>78227</v>
      </c>
      <c r="E621" s="4">
        <v>2536</v>
      </c>
      <c r="F621" s="44"/>
      <c r="G621" s="4">
        <f t="shared" si="579"/>
        <v>1775.1999999999998</v>
      </c>
      <c r="I621" s="12">
        <f>'[2]01_2021 UPDATE'!K411</f>
        <v>0</v>
      </c>
      <c r="J621" s="4">
        <f>E621*0.7</f>
        <v>1775.1999999999998</v>
      </c>
      <c r="L621" s="12">
        <f>'[2]01_2021 UPDATE'!N411</f>
        <v>0</v>
      </c>
      <c r="M621" s="4">
        <f t="shared" ref="M621" si="621">E621*0.75</f>
        <v>1902</v>
      </c>
      <c r="O621" s="12">
        <f>'[2]01_2021 UPDATE'!S411</f>
        <v>0</v>
      </c>
      <c r="P621" s="4">
        <f>E621*0.8</f>
        <v>2028.8000000000002</v>
      </c>
      <c r="Q621" s="4">
        <f t="shared" si="501"/>
        <v>1293.3600000000001</v>
      </c>
      <c r="S621" s="12">
        <f>'[2]01_2021 UPDATE'!V411</f>
        <v>0</v>
      </c>
      <c r="T621" s="4">
        <v>843.42</v>
      </c>
      <c r="V621" s="12">
        <f>'[2]01_2021 UPDATE'!AE411</f>
        <v>0</v>
      </c>
      <c r="W621" s="4">
        <f t="shared" ref="W621" si="622">E621*0.65</f>
        <v>1648.4</v>
      </c>
      <c r="Y621" s="12">
        <f>'[2]01_2021 UPDATE'!AK411</f>
        <v>0</v>
      </c>
      <c r="Z621" s="4">
        <f>E621*0.85</f>
        <v>2155.6</v>
      </c>
      <c r="AB621" s="12">
        <f>'[2]01_2021 UPDATE'!AN411</f>
        <v>0</v>
      </c>
      <c r="AC621" s="4">
        <f>E621*0.75</f>
        <v>1902</v>
      </c>
      <c r="AE621" s="12">
        <f>'[2]01_2021 UPDATE'!AQ411</f>
        <v>0</v>
      </c>
      <c r="AF621" s="4">
        <f>+E621*0.75</f>
        <v>1902</v>
      </c>
      <c r="AH621" s="12">
        <f>'[2]01_2021 UPDATE'!AT411</f>
        <v>0</v>
      </c>
      <c r="AI621" s="4">
        <f>+E621*0.75</f>
        <v>1902</v>
      </c>
      <c r="AK621" s="12">
        <f>'[2]01_2021 UPDATE'!AW411</f>
        <v>0</v>
      </c>
      <c r="AL621" s="4">
        <v>1202.82</v>
      </c>
      <c r="AM621" s="4">
        <v>1112.55</v>
      </c>
      <c r="AN621" s="4">
        <v>572.77</v>
      </c>
      <c r="AO621" s="12"/>
      <c r="AP621" s="4">
        <f>E621*0.58</f>
        <v>1470.8799999999999</v>
      </c>
      <c r="AR621" s="12">
        <f>'[2]01_2021 UPDATE'!AZ411</f>
        <v>0</v>
      </c>
      <c r="AS621" s="4">
        <f t="shared" si="620"/>
        <v>843.42</v>
      </c>
      <c r="AT621" s="4">
        <f t="shared" si="594"/>
        <v>2155.6</v>
      </c>
      <c r="AU621" s="12">
        <f>'[2]01_2021 UPDATE'!BC411</f>
        <v>0</v>
      </c>
    </row>
    <row r="622" spans="1:49" x14ac:dyDescent="0.25">
      <c r="A622" s="3"/>
      <c r="C622" t="s">
        <v>41</v>
      </c>
      <c r="D622" s="3">
        <v>78227</v>
      </c>
      <c r="E622" s="4">
        <v>124</v>
      </c>
      <c r="F622" s="44"/>
      <c r="H622" s="4">
        <f>E622*0.7</f>
        <v>86.8</v>
      </c>
      <c r="I622" s="12"/>
      <c r="K622" s="4">
        <v>45.58</v>
      </c>
      <c r="L622" s="12"/>
      <c r="N622" s="4">
        <v>51.3</v>
      </c>
      <c r="O622" s="12"/>
      <c r="R622" s="4">
        <v>42.06</v>
      </c>
      <c r="S622" s="12"/>
      <c r="U622" s="4">
        <v>54.05</v>
      </c>
      <c r="V622" s="12"/>
      <c r="X622" s="4">
        <v>52.95</v>
      </c>
      <c r="Y622" s="12"/>
      <c r="AA622" s="4">
        <v>54.05</v>
      </c>
      <c r="AB622" s="12"/>
      <c r="AD622" s="4">
        <v>55.25</v>
      </c>
      <c r="AE622" s="12"/>
      <c r="AG622" s="4">
        <v>55.25</v>
      </c>
      <c r="AH622" s="12"/>
      <c r="AJ622" s="4">
        <v>55.25</v>
      </c>
      <c r="AK622" s="12"/>
      <c r="AM622" s="4">
        <v>57.98</v>
      </c>
      <c r="AN622" s="4">
        <v>41.71</v>
      </c>
      <c r="AO622" s="12"/>
      <c r="AQ622" s="4">
        <v>67.349999999999994</v>
      </c>
      <c r="AR622" s="12"/>
      <c r="AU622" s="12"/>
      <c r="AV622" s="4">
        <f>'[2]01_2021 UPDATE'!BD411</f>
        <v>42.06</v>
      </c>
      <c r="AW622" s="4">
        <f>'[2]01_2021 UPDATE'!BE411</f>
        <v>90</v>
      </c>
    </row>
    <row r="623" spans="1:49" x14ac:dyDescent="0.25">
      <c r="A623" s="3" t="s">
        <v>39</v>
      </c>
      <c r="B623" s="1" t="s">
        <v>404</v>
      </c>
      <c r="C623" t="s">
        <v>49</v>
      </c>
      <c r="D623" s="3">
        <v>78306</v>
      </c>
      <c r="E623" s="4">
        <v>1799</v>
      </c>
      <c r="F623" s="44"/>
      <c r="G623" s="4">
        <f t="shared" si="579"/>
        <v>1259.3</v>
      </c>
      <c r="I623" s="12">
        <f>'[2]01_2021 UPDATE'!K413</f>
        <v>0</v>
      </c>
      <c r="J623" s="4">
        <f>E623*0.7</f>
        <v>1259.3</v>
      </c>
      <c r="L623" s="12">
        <f>'[2]01_2021 UPDATE'!N413</f>
        <v>0</v>
      </c>
      <c r="M623" s="4">
        <f t="shared" ref="M623" si="623">E623*0.75</f>
        <v>1349.25</v>
      </c>
      <c r="O623" s="12">
        <f>'[2]01_2021 UPDATE'!S413</f>
        <v>0</v>
      </c>
      <c r="P623" s="4">
        <f>E623*0.8</f>
        <v>1439.2</v>
      </c>
      <c r="Q623" s="4">
        <f t="shared" si="501"/>
        <v>917.49</v>
      </c>
      <c r="S623" s="12">
        <f>'[2]01_2021 UPDATE'!V413</f>
        <v>0</v>
      </c>
      <c r="T623" s="4">
        <v>843.42</v>
      </c>
      <c r="V623" s="12">
        <f>'[2]01_2021 UPDATE'!AE413</f>
        <v>0</v>
      </c>
      <c r="W623" s="4">
        <f t="shared" ref="W623" si="624">E623*0.65</f>
        <v>1169.3500000000001</v>
      </c>
      <c r="Y623" s="12">
        <f>'[2]01_2021 UPDATE'!AK413</f>
        <v>0</v>
      </c>
      <c r="Z623" s="4">
        <f>E623*0.85</f>
        <v>1529.1499999999999</v>
      </c>
      <c r="AB623" s="12">
        <f>'[2]01_2021 UPDATE'!AN413</f>
        <v>0</v>
      </c>
      <c r="AC623" s="4">
        <f>E623*0.75</f>
        <v>1349.25</v>
      </c>
      <c r="AE623" s="12">
        <f>'[2]01_2021 UPDATE'!AQ413</f>
        <v>0</v>
      </c>
      <c r="AF623" s="4">
        <f>+E623*0.75</f>
        <v>1349.25</v>
      </c>
      <c r="AH623" s="12">
        <f>'[2]01_2021 UPDATE'!AT413</f>
        <v>0</v>
      </c>
      <c r="AI623" s="4">
        <f>+E623*0.75</f>
        <v>1349.25</v>
      </c>
      <c r="AK623" s="12">
        <f>'[2]01_2021 UPDATE'!AW413</f>
        <v>0</v>
      </c>
      <c r="AL623" s="4">
        <v>885.59</v>
      </c>
      <c r="AM623" s="4">
        <v>819.13</v>
      </c>
      <c r="AN623" s="4">
        <v>421.71</v>
      </c>
      <c r="AO623" s="12"/>
      <c r="AP623" s="4">
        <f>E623*0.58</f>
        <v>1043.4199999999998</v>
      </c>
      <c r="AR623" s="12">
        <f>'[2]01_2021 UPDATE'!AZ413</f>
        <v>0</v>
      </c>
      <c r="AS623" s="4">
        <f t="shared" si="620"/>
        <v>819.13</v>
      </c>
      <c r="AT623" s="4">
        <f t="shared" si="594"/>
        <v>1529.1499999999999</v>
      </c>
      <c r="AU623" s="12">
        <f>'[2]01_2021 UPDATE'!BC413</f>
        <v>0</v>
      </c>
    </row>
    <row r="624" spans="1:49" x14ac:dyDescent="0.25">
      <c r="A624" s="3"/>
      <c r="C624" t="s">
        <v>41</v>
      </c>
      <c r="D624" s="3">
        <v>78306</v>
      </c>
      <c r="E624" s="4">
        <v>101</v>
      </c>
      <c r="F624" s="44"/>
      <c r="H624" s="4">
        <f>E624*0.7</f>
        <v>70.699999999999989</v>
      </c>
      <c r="I624" s="12"/>
      <c r="K624" s="4">
        <v>43.42</v>
      </c>
      <c r="L624" s="12"/>
      <c r="N624" s="4">
        <v>48.81</v>
      </c>
      <c r="O624" s="12"/>
      <c r="R624" s="4">
        <v>40.35</v>
      </c>
      <c r="S624" s="12"/>
      <c r="U624" s="4">
        <v>51.41</v>
      </c>
      <c r="V624" s="12"/>
      <c r="X624" s="4">
        <v>50.43</v>
      </c>
      <c r="Y624" s="12"/>
      <c r="AA624" s="4">
        <v>51.41</v>
      </c>
      <c r="AB624" s="12"/>
      <c r="AD624" s="4">
        <v>52.63</v>
      </c>
      <c r="AE624" s="12"/>
      <c r="AG624" s="4">
        <v>52.63</v>
      </c>
      <c r="AH624" s="12"/>
      <c r="AJ624" s="4">
        <v>52.63</v>
      </c>
      <c r="AK624" s="12"/>
      <c r="AM624" s="4">
        <v>54.75</v>
      </c>
      <c r="AN624" s="4">
        <v>39.39</v>
      </c>
      <c r="AO624" s="12"/>
      <c r="AQ624" s="4">
        <v>64.06</v>
      </c>
      <c r="AR624" s="12"/>
      <c r="AU624" s="12"/>
      <c r="AV624" s="4">
        <f>'[2]01_2021 UPDATE'!BD413</f>
        <v>40.35</v>
      </c>
      <c r="AW624" s="4">
        <f>'[2]01_2021 UPDATE'!BE413</f>
        <v>73.5</v>
      </c>
    </row>
    <row r="625" spans="1:49" x14ac:dyDescent="0.25">
      <c r="A625" s="3" t="s">
        <v>39</v>
      </c>
      <c r="B625" s="1" t="s">
        <v>405</v>
      </c>
      <c r="C625" t="s">
        <v>49</v>
      </c>
      <c r="D625" s="3">
        <v>78429</v>
      </c>
      <c r="E625" s="4">
        <v>4533</v>
      </c>
      <c r="F625" s="44"/>
      <c r="G625" s="4">
        <f t="shared" si="579"/>
        <v>3173.1</v>
      </c>
      <c r="I625" s="12">
        <f>'[2]01_2021 UPDATE'!K416</f>
        <v>0</v>
      </c>
      <c r="J625" s="4">
        <v>2000</v>
      </c>
      <c r="L625" s="12">
        <f>'[2]01_2021 UPDATE'!N416</f>
        <v>0</v>
      </c>
      <c r="M625" s="4">
        <v>2000</v>
      </c>
      <c r="O625" s="12">
        <f>'[2]01_2021 UPDATE'!S416</f>
        <v>0</v>
      </c>
      <c r="P625" s="4">
        <f>E625*0.8</f>
        <v>3626.4</v>
      </c>
      <c r="Q625" s="4">
        <f t="shared" si="501"/>
        <v>2311.83</v>
      </c>
      <c r="S625" s="12">
        <f>'[2]01_2021 UPDATE'!V416</f>
        <v>0</v>
      </c>
      <c r="T625" s="4">
        <v>4647.38</v>
      </c>
      <c r="V625" s="12">
        <f>'[2]01_2021 UPDATE'!AE416</f>
        <v>0</v>
      </c>
      <c r="W625" s="4">
        <v>2450</v>
      </c>
      <c r="Y625" s="12">
        <f>'[2]01_2021 UPDATE'!AK416</f>
        <v>0</v>
      </c>
      <c r="Z625" s="4">
        <v>1195</v>
      </c>
      <c r="AB625" s="12">
        <f>'[2]01_2021 UPDATE'!AN416</f>
        <v>0</v>
      </c>
      <c r="AC625" s="4">
        <v>2000</v>
      </c>
      <c r="AE625" s="12">
        <f>'[2]01_2021 UPDATE'!AQ416</f>
        <v>0</v>
      </c>
      <c r="AF625" s="4">
        <f>+E625*0.75</f>
        <v>3399.75</v>
      </c>
      <c r="AH625" s="12">
        <f>'[2]01_2021 UPDATE'!AT416</f>
        <v>0</v>
      </c>
      <c r="AI625" s="4">
        <f>+E625*0.75</f>
        <v>3399.75</v>
      </c>
      <c r="AK625" s="12">
        <f>'[2]01_2021 UPDATE'!AW416</f>
        <v>0</v>
      </c>
      <c r="AL625" s="4">
        <v>3167.7</v>
      </c>
      <c r="AM625" s="4">
        <v>2929.97</v>
      </c>
      <c r="AN625" s="4">
        <v>1508.43</v>
      </c>
      <c r="AO625" s="12"/>
      <c r="AP625" s="4">
        <f>E625*0.58</f>
        <v>2629.14</v>
      </c>
      <c r="AR625" s="12">
        <f>'[2]01_2021 UPDATE'!AZ416</f>
        <v>0</v>
      </c>
      <c r="AS625" s="4">
        <f t="shared" si="620"/>
        <v>1195</v>
      </c>
      <c r="AT625" s="4">
        <f t="shared" si="594"/>
        <v>4647.38</v>
      </c>
      <c r="AU625" s="12">
        <f>'[2]01_2021 UPDATE'!BC416</f>
        <v>0</v>
      </c>
    </row>
    <row r="626" spans="1:49" x14ac:dyDescent="0.25">
      <c r="A626" s="3"/>
      <c r="C626" t="s">
        <v>41</v>
      </c>
      <c r="D626" s="3">
        <v>78429</v>
      </c>
      <c r="E626" s="4">
        <v>216</v>
      </c>
      <c r="F626" s="44"/>
      <c r="H626" s="4">
        <f>E626*0.7</f>
        <v>151.19999999999999</v>
      </c>
      <c r="I626" s="12"/>
      <c r="K626" s="4">
        <v>100</v>
      </c>
      <c r="L626" s="12"/>
      <c r="N626" s="4">
        <v>96.05</v>
      </c>
      <c r="O626" s="12"/>
      <c r="R626" s="4">
        <v>105</v>
      </c>
      <c r="S626" s="12"/>
      <c r="U626" s="4">
        <v>101.09</v>
      </c>
      <c r="V626" s="12"/>
      <c r="X626" s="4">
        <v>98.88</v>
      </c>
      <c r="Y626" s="12"/>
      <c r="AA626" s="4">
        <v>101.09</v>
      </c>
      <c r="AB626" s="12"/>
      <c r="AD626" s="4">
        <v>103.18</v>
      </c>
      <c r="AE626" s="12"/>
      <c r="AG626" s="4">
        <v>103.18</v>
      </c>
      <c r="AH626" s="12"/>
      <c r="AJ626" s="4">
        <v>103.18</v>
      </c>
      <c r="AK626" s="12"/>
      <c r="AM626" s="4">
        <v>109.53</v>
      </c>
      <c r="AN626" s="4">
        <v>78.8</v>
      </c>
      <c r="AO626" s="12"/>
      <c r="AQ626" s="4">
        <v>125.98</v>
      </c>
      <c r="AR626" s="12"/>
      <c r="AU626" s="12"/>
      <c r="AV626" s="4">
        <f>'[2]01_2021 UPDATE'!BD416</f>
        <v>98.880013575000007</v>
      </c>
      <c r="AW626" s="4">
        <f>'[2]01_2021 UPDATE'!BE416</f>
        <v>157.5</v>
      </c>
    </row>
    <row r="627" spans="1:49" x14ac:dyDescent="0.25">
      <c r="A627" s="3" t="s">
        <v>39</v>
      </c>
      <c r="B627" s="1" t="s">
        <v>406</v>
      </c>
      <c r="C627" t="s">
        <v>49</v>
      </c>
      <c r="D627" s="3">
        <v>78433</v>
      </c>
      <c r="E627" s="4">
        <v>8681</v>
      </c>
      <c r="F627" s="44"/>
      <c r="G627" s="4">
        <f t="shared" si="579"/>
        <v>6076.7</v>
      </c>
      <c r="I627" s="12">
        <f>'[2]01_2021 UPDATE'!K417</f>
        <v>0</v>
      </c>
      <c r="J627" s="4">
        <v>2000</v>
      </c>
      <c r="L627" s="12">
        <f>'[2]01_2021 UPDATE'!N417</f>
        <v>0</v>
      </c>
      <c r="M627" s="4">
        <v>2000</v>
      </c>
      <c r="O627" s="12">
        <f>'[2]01_2021 UPDATE'!S417</f>
        <v>0</v>
      </c>
      <c r="P627" s="4">
        <f>E627*0.8</f>
        <v>6944.8</v>
      </c>
      <c r="Q627" s="4">
        <f t="shared" si="501"/>
        <v>4427.3100000000004</v>
      </c>
      <c r="S627" s="12">
        <f>'[2]01_2021 UPDATE'!V417</f>
        <v>0</v>
      </c>
      <c r="T627" s="4">
        <v>2731.4</v>
      </c>
      <c r="V627" s="12">
        <f>'[2]01_2021 UPDATE'!AE417</f>
        <v>0</v>
      </c>
      <c r="W627" s="4">
        <v>2450</v>
      </c>
      <c r="Y627" s="12">
        <f>'[2]01_2021 UPDATE'!AK417</f>
        <v>0</v>
      </c>
      <c r="Z627" s="4">
        <v>1195</v>
      </c>
      <c r="AB627" s="12">
        <f>'[2]01_2021 UPDATE'!AN417</f>
        <v>0</v>
      </c>
      <c r="AC627" s="4">
        <v>2000</v>
      </c>
      <c r="AE627" s="12">
        <f>'[2]01_2021 UPDATE'!AQ417</f>
        <v>0</v>
      </c>
      <c r="AF627" s="4">
        <f>+E627*0.75</f>
        <v>6510.75</v>
      </c>
      <c r="AH627" s="12">
        <f>'[2]01_2021 UPDATE'!AT417</f>
        <v>0</v>
      </c>
      <c r="AI627" s="4">
        <f>+E627*0.75</f>
        <v>6510.75</v>
      </c>
      <c r="AK627" s="12">
        <f>'[2]01_2021 UPDATE'!AW417</f>
        <v>0</v>
      </c>
      <c r="AL627" s="4">
        <v>4879.75</v>
      </c>
      <c r="AM627" s="4">
        <v>4513.54</v>
      </c>
      <c r="AN627" s="4">
        <v>2323.69</v>
      </c>
      <c r="AO627" s="12"/>
      <c r="AP627" s="4">
        <f>E627*0.58</f>
        <v>5034.9799999999996</v>
      </c>
      <c r="AR627" s="12">
        <f>'[2]01_2021 UPDATE'!AZ417</f>
        <v>0</v>
      </c>
      <c r="AS627" s="4">
        <f t="shared" si="620"/>
        <v>1195</v>
      </c>
      <c r="AT627" s="4">
        <f t="shared" si="594"/>
        <v>6944.8</v>
      </c>
      <c r="AU627" s="12">
        <f>'[2]01_2021 UPDATE'!BC417</f>
        <v>0</v>
      </c>
    </row>
    <row r="628" spans="1:49" x14ac:dyDescent="0.25">
      <c r="A628" s="3"/>
      <c r="C628" t="s">
        <v>41</v>
      </c>
      <c r="D628" s="3">
        <v>78433</v>
      </c>
      <c r="E628" s="4">
        <v>278</v>
      </c>
      <c r="F628" s="44"/>
      <c r="H628" s="4">
        <f>E628*0.7</f>
        <v>194.6</v>
      </c>
      <c r="I628" s="12"/>
      <c r="K628" s="4">
        <v>100</v>
      </c>
      <c r="L628" s="12"/>
      <c r="N628" s="4">
        <v>123.64</v>
      </c>
      <c r="O628" s="12"/>
      <c r="R628" s="4">
        <v>135</v>
      </c>
      <c r="S628" s="12"/>
      <c r="U628" s="4">
        <v>131.65</v>
      </c>
      <c r="V628" s="12"/>
      <c r="X628" s="4">
        <v>127.19</v>
      </c>
      <c r="Y628" s="12"/>
      <c r="AA628" s="4">
        <v>131.65</v>
      </c>
      <c r="AB628" s="12"/>
      <c r="AD628" s="4">
        <v>132.72</v>
      </c>
      <c r="AE628" s="12"/>
      <c r="AG628" s="4">
        <v>132.72</v>
      </c>
      <c r="AH628" s="12"/>
      <c r="AJ628" s="4">
        <v>132.72</v>
      </c>
      <c r="AK628" s="12"/>
      <c r="AM628" s="4">
        <v>141.96</v>
      </c>
      <c r="AN628" s="4">
        <v>102.13</v>
      </c>
      <c r="AO628" s="12"/>
      <c r="AQ628" s="4">
        <v>164.05</v>
      </c>
      <c r="AR628" s="12"/>
      <c r="AU628" s="12"/>
      <c r="AV628" s="4">
        <f>'[2]01_2021 UPDATE'!BD417</f>
        <v>100</v>
      </c>
      <c r="AW628" s="4">
        <f>'[2]01_2021 UPDATE'!BE417</f>
        <v>202.5</v>
      </c>
    </row>
    <row r="629" spans="1:49" x14ac:dyDescent="0.25">
      <c r="A629" s="3" t="s">
        <v>39</v>
      </c>
      <c r="B629" s="1" t="s">
        <v>407</v>
      </c>
      <c r="C629" t="s">
        <v>49</v>
      </c>
      <c r="D629" s="3">
        <v>78453</v>
      </c>
      <c r="E629" s="4">
        <v>3838</v>
      </c>
      <c r="F629" s="44"/>
      <c r="G629" s="4">
        <f t="shared" si="579"/>
        <v>2686.6</v>
      </c>
      <c r="I629" s="12">
        <f>'[2]01_2021 UPDATE'!K420</f>
        <v>0</v>
      </c>
      <c r="J629" s="4">
        <f>E629*0.7</f>
        <v>2686.6</v>
      </c>
      <c r="L629" s="12">
        <f>'[2]01_2021 UPDATE'!N420</f>
        <v>0</v>
      </c>
      <c r="M629" s="4">
        <f t="shared" ref="M629" si="625">E629*0.75</f>
        <v>2878.5</v>
      </c>
      <c r="O629" s="12">
        <f>'[2]01_2021 UPDATE'!S420</f>
        <v>0</v>
      </c>
      <c r="P629" s="4">
        <f>E629*0.8</f>
        <v>3070.4</v>
      </c>
      <c r="Q629" s="4">
        <f t="shared" si="501"/>
        <v>1957.38</v>
      </c>
      <c r="S629" s="12">
        <f>'[2]01_2021 UPDATE'!V420</f>
        <v>0</v>
      </c>
      <c r="T629" s="4">
        <v>843.42</v>
      </c>
      <c r="V629" s="12">
        <f>'[2]01_2021 UPDATE'!AE420</f>
        <v>0</v>
      </c>
      <c r="W629" s="4">
        <v>2450</v>
      </c>
      <c r="Y629" s="12">
        <f>'[2]01_2021 UPDATE'!AK420</f>
        <v>0</v>
      </c>
      <c r="Z629" s="4">
        <v>1195</v>
      </c>
      <c r="AB629" s="12">
        <f>'[2]01_2021 UPDATE'!AN420</f>
        <v>0</v>
      </c>
      <c r="AC629" s="4">
        <f>E629*0.75</f>
        <v>2878.5</v>
      </c>
      <c r="AE629" s="12">
        <f>'[2]01_2021 UPDATE'!AQ420</f>
        <v>0</v>
      </c>
      <c r="AF629" s="4">
        <f>+E629*0.75</f>
        <v>2878.5</v>
      </c>
      <c r="AH629" s="12">
        <f>'[2]01_2021 UPDATE'!AT420</f>
        <v>0</v>
      </c>
      <c r="AI629" s="4">
        <f>+E629*0.75</f>
        <v>2878.5</v>
      </c>
      <c r="AK629" s="12">
        <f>'[2]01_2021 UPDATE'!AW420</f>
        <v>0</v>
      </c>
      <c r="AL629" s="4">
        <v>2867.97</v>
      </c>
      <c r="AM629" s="4">
        <v>2652.74</v>
      </c>
      <c r="AN629" s="4">
        <v>1365.7</v>
      </c>
      <c r="AO629" s="12"/>
      <c r="AP629" s="4">
        <f>E629*0.58</f>
        <v>2226.04</v>
      </c>
      <c r="AR629" s="12">
        <f>'[2]01_2021 UPDATE'!AZ420</f>
        <v>0</v>
      </c>
      <c r="AS629" s="4">
        <f t="shared" si="620"/>
        <v>843.42</v>
      </c>
      <c r="AT629" s="4">
        <f t="shared" si="594"/>
        <v>3070.4</v>
      </c>
      <c r="AU629" s="12">
        <f>'[2]01_2021 UPDATE'!BC420</f>
        <v>0</v>
      </c>
    </row>
    <row r="630" spans="1:49" x14ac:dyDescent="0.25">
      <c r="A630" s="3"/>
      <c r="C630" t="s">
        <v>41</v>
      </c>
      <c r="D630" s="3">
        <v>78453</v>
      </c>
      <c r="E630" s="4">
        <v>103</v>
      </c>
      <c r="F630" s="44"/>
      <c r="H630" s="4">
        <f>E630*0.7</f>
        <v>72.099999999999994</v>
      </c>
      <c r="I630" s="12"/>
      <c r="K630" s="4">
        <v>50.63</v>
      </c>
      <c r="L630" s="12"/>
      <c r="N630" s="4">
        <v>56.24</v>
      </c>
      <c r="O630" s="12"/>
      <c r="R630" s="4">
        <v>45.81</v>
      </c>
      <c r="S630" s="12"/>
      <c r="U630" s="4">
        <v>58.47</v>
      </c>
      <c r="V630" s="12"/>
      <c r="X630" s="4">
        <v>58.82</v>
      </c>
      <c r="Y630" s="12"/>
      <c r="AA630" s="4">
        <v>58.47</v>
      </c>
      <c r="AB630" s="12"/>
      <c r="AD630" s="4">
        <v>61.37</v>
      </c>
      <c r="AE630" s="12"/>
      <c r="AG630" s="4">
        <v>61.37</v>
      </c>
      <c r="AH630" s="12"/>
      <c r="AJ630" s="4">
        <v>61.37</v>
      </c>
      <c r="AK630" s="12"/>
      <c r="AM630" s="4">
        <v>64.16</v>
      </c>
      <c r="AN630" s="4">
        <v>46.16</v>
      </c>
      <c r="AO630" s="12"/>
      <c r="AQ630" s="4">
        <v>72.87</v>
      </c>
      <c r="AR630" s="12"/>
      <c r="AU630" s="12"/>
      <c r="AV630" s="4">
        <f>'[2]01_2021 UPDATE'!BD420</f>
        <v>45.81</v>
      </c>
      <c r="AW630" s="4">
        <f>'[2]01_2021 UPDATE'!BE420</f>
        <v>75</v>
      </c>
    </row>
    <row r="631" spans="1:49" x14ac:dyDescent="0.25">
      <c r="A631" s="3" t="s">
        <v>39</v>
      </c>
      <c r="B631" s="1" t="s">
        <v>408</v>
      </c>
      <c r="C631" t="s">
        <v>49</v>
      </c>
      <c r="D631" s="3">
        <v>78459</v>
      </c>
      <c r="E631" s="4">
        <v>6305</v>
      </c>
      <c r="F631" s="44"/>
      <c r="G631" s="4">
        <f t="shared" si="579"/>
        <v>4413.5</v>
      </c>
      <c r="I631" s="12">
        <f>'[2]01_2021 UPDATE'!K422</f>
        <v>0</v>
      </c>
      <c r="J631" s="4">
        <v>2000</v>
      </c>
      <c r="L631" s="12">
        <f>'[2]01_2021 UPDATE'!N422</f>
        <v>0</v>
      </c>
      <c r="M631" s="4">
        <v>2000</v>
      </c>
      <c r="O631" s="12">
        <f>'[2]01_2021 UPDATE'!S422</f>
        <v>0</v>
      </c>
      <c r="P631" s="4">
        <f>E631*0.8</f>
        <v>5044</v>
      </c>
      <c r="Q631" s="4">
        <f t="shared" si="501"/>
        <v>3215.55</v>
      </c>
      <c r="S631" s="12">
        <f>'[2]01_2021 UPDATE'!V422</f>
        <v>0</v>
      </c>
      <c r="V631" s="12">
        <f>'[2]01_2021 UPDATE'!AE422</f>
        <v>0</v>
      </c>
      <c r="W631" s="4">
        <v>2450</v>
      </c>
      <c r="Y631" s="12">
        <f>'[2]01_2021 UPDATE'!AK422</f>
        <v>0</v>
      </c>
      <c r="Z631" s="4">
        <v>1195</v>
      </c>
      <c r="AB631" s="12">
        <f>'[2]01_2021 UPDATE'!AN422</f>
        <v>0</v>
      </c>
      <c r="AE631" s="12">
        <f>'[2]01_2021 UPDATE'!AQ422</f>
        <v>0</v>
      </c>
      <c r="AF631" s="4">
        <f>+E631*0.75</f>
        <v>4728.75</v>
      </c>
      <c r="AH631" s="12">
        <f>'[2]01_2021 UPDATE'!AT422</f>
        <v>0</v>
      </c>
      <c r="AI631" s="4">
        <f>+E631*0.75</f>
        <v>4728.75</v>
      </c>
      <c r="AK631" s="12">
        <f>'[2]01_2021 UPDATE'!AW422</f>
        <v>0</v>
      </c>
      <c r="AL631" s="4">
        <v>2869.98</v>
      </c>
      <c r="AM631" s="4">
        <f>1365.7*194.24%</f>
        <v>2652.7356800000002</v>
      </c>
      <c r="AN631" s="4">
        <v>1365.7</v>
      </c>
      <c r="AO631" s="12"/>
      <c r="AP631" s="4">
        <f>E631*0.58</f>
        <v>3656.8999999999996</v>
      </c>
      <c r="AR631" s="12">
        <f>'[2]01_2021 UPDATE'!AZ422</f>
        <v>0</v>
      </c>
      <c r="AS631" s="4">
        <f t="shared" si="620"/>
        <v>1195</v>
      </c>
      <c r="AT631" s="4">
        <f t="shared" si="594"/>
        <v>5044</v>
      </c>
      <c r="AU631" s="12">
        <f>'[2]01_2021 UPDATE'!BC422</f>
        <v>0</v>
      </c>
    </row>
    <row r="632" spans="1:49" x14ac:dyDescent="0.25">
      <c r="A632" s="3"/>
      <c r="C632" t="s">
        <v>41</v>
      </c>
      <c r="D632" s="3">
        <v>78459</v>
      </c>
      <c r="E632" s="4">
        <v>195</v>
      </c>
      <c r="F632" s="44"/>
      <c r="H632" s="4">
        <f>E632*0.7</f>
        <v>136.5</v>
      </c>
      <c r="I632" s="12"/>
      <c r="K632" s="4">
        <v>100</v>
      </c>
      <c r="L632" s="12"/>
      <c r="N632" s="4">
        <v>88</v>
      </c>
      <c r="O632" s="12"/>
      <c r="R632" s="4">
        <v>72.03</v>
      </c>
      <c r="S632" s="12"/>
      <c r="U632" s="4">
        <v>93.69</v>
      </c>
      <c r="V632" s="12"/>
      <c r="X632" s="4">
        <v>89.71</v>
      </c>
      <c r="Y632" s="12"/>
      <c r="AA632" s="4">
        <v>93.69</v>
      </c>
      <c r="AB632" s="12"/>
      <c r="AD632" s="4">
        <v>93.61</v>
      </c>
      <c r="AE632" s="12"/>
      <c r="AG632" s="4">
        <v>93.61</v>
      </c>
      <c r="AH632" s="12"/>
      <c r="AJ632" s="4">
        <v>93.61</v>
      </c>
      <c r="AK632" s="12"/>
      <c r="AM632" s="4">
        <v>100.14</v>
      </c>
      <c r="AN632" s="4">
        <v>72.05</v>
      </c>
      <c r="AO632" s="12"/>
      <c r="AQ632" s="4">
        <v>116.75</v>
      </c>
      <c r="AR632" s="12"/>
      <c r="AU632" s="12"/>
      <c r="AV632" s="4">
        <f>'[2]01_2021 UPDATE'!BD422</f>
        <v>72.03</v>
      </c>
      <c r="AW632" s="4">
        <f>'[2]01_2021 UPDATE'!BE422</f>
        <v>146.25</v>
      </c>
    </row>
    <row r="633" spans="1:49" x14ac:dyDescent="0.25">
      <c r="A633" s="3" t="s">
        <v>39</v>
      </c>
      <c r="B633" s="1" t="s">
        <v>409</v>
      </c>
      <c r="C633" t="s">
        <v>49</v>
      </c>
      <c r="D633" s="3">
        <v>78580</v>
      </c>
      <c r="E633" s="4">
        <v>1774</v>
      </c>
      <c r="F633" s="44"/>
      <c r="G633" s="4">
        <f t="shared" si="579"/>
        <v>1241.8</v>
      </c>
      <c r="I633" s="12">
        <f>'[2]01_2021 UPDATE'!K425</f>
        <v>0</v>
      </c>
      <c r="J633" s="4">
        <f>E633*0.7</f>
        <v>1241.8</v>
      </c>
      <c r="L633" s="12">
        <f>'[2]01_2021 UPDATE'!N425</f>
        <v>0</v>
      </c>
      <c r="M633" s="4">
        <f t="shared" ref="M633" si="626">E633*0.75</f>
        <v>1330.5</v>
      </c>
      <c r="O633" s="12">
        <f>'[2]01_2021 UPDATE'!S425</f>
        <v>0</v>
      </c>
      <c r="P633" s="4">
        <f>E633*0.8</f>
        <v>1419.2</v>
      </c>
      <c r="Q633" s="4">
        <f t="shared" si="501"/>
        <v>904.74</v>
      </c>
      <c r="S633" s="12">
        <f>'[2]01_2021 UPDATE'!V425</f>
        <v>0</v>
      </c>
      <c r="T633" s="4">
        <v>1145.54</v>
      </c>
      <c r="V633" s="12">
        <f>'[2]01_2021 UPDATE'!AE425</f>
        <v>0</v>
      </c>
      <c r="W633" s="4">
        <f t="shared" ref="W633" si="627">E633*0.65</f>
        <v>1153.1000000000001</v>
      </c>
      <c r="Y633" s="12">
        <f>'[2]01_2021 UPDATE'!AK425</f>
        <v>0</v>
      </c>
      <c r="Z633" s="4">
        <f>E633*0.85</f>
        <v>1507.8999999999999</v>
      </c>
      <c r="AB633" s="12">
        <f>'[2]01_2021 UPDATE'!AN425</f>
        <v>0</v>
      </c>
      <c r="AC633" s="4">
        <f>E633*0.75</f>
        <v>1330.5</v>
      </c>
      <c r="AE633" s="12">
        <f>'[2]01_2021 UPDATE'!AQ425</f>
        <v>0</v>
      </c>
      <c r="AF633" s="4">
        <f>+E633*0.75</f>
        <v>1330.5</v>
      </c>
      <c r="AH633" s="12">
        <f>'[2]01_2021 UPDATE'!AT425</f>
        <v>0</v>
      </c>
      <c r="AI633" s="4">
        <f>+E633*0.75</f>
        <v>1330.5</v>
      </c>
      <c r="AK633" s="12">
        <f>'[2]01_2021 UPDATE'!AW425</f>
        <v>0</v>
      </c>
      <c r="AL633" s="4">
        <v>885.59</v>
      </c>
      <c r="AM633" s="4">
        <v>819.13</v>
      </c>
      <c r="AN633" s="4">
        <v>421.71</v>
      </c>
      <c r="AO633" s="12"/>
      <c r="AP633" s="4">
        <f>E633*0.58</f>
        <v>1028.9199999999998</v>
      </c>
      <c r="AR633" s="12">
        <f>'[2]01_2021 UPDATE'!AZ425</f>
        <v>0</v>
      </c>
      <c r="AS633" s="4">
        <f t="shared" si="620"/>
        <v>819.13</v>
      </c>
      <c r="AT633" s="4">
        <f t="shared" si="594"/>
        <v>1507.8999999999999</v>
      </c>
      <c r="AU633" s="12">
        <f>'[2]01_2021 UPDATE'!BC425</f>
        <v>0</v>
      </c>
    </row>
    <row r="634" spans="1:49" x14ac:dyDescent="0.25">
      <c r="A634" s="3"/>
      <c r="C634" t="s">
        <v>41</v>
      </c>
      <c r="D634" s="3">
        <v>78580</v>
      </c>
      <c r="E634" s="4">
        <v>87</v>
      </c>
      <c r="F634" s="44"/>
      <c r="H634" s="4">
        <f>E634*0.7</f>
        <v>60.9</v>
      </c>
      <c r="I634" s="12"/>
      <c r="K634" s="4">
        <v>37.01</v>
      </c>
      <c r="L634" s="12"/>
      <c r="N634" s="4">
        <v>42.2</v>
      </c>
      <c r="O634" s="12"/>
      <c r="R634" s="4">
        <v>34.61</v>
      </c>
      <c r="S634" s="12"/>
      <c r="U634" s="4">
        <v>44.39</v>
      </c>
      <c r="V634" s="12"/>
      <c r="X634" s="4">
        <v>42.99</v>
      </c>
      <c r="Y634" s="12"/>
      <c r="AA634" s="4">
        <v>44.39</v>
      </c>
      <c r="AB634" s="12"/>
      <c r="AD634" s="4">
        <v>44.66</v>
      </c>
      <c r="AE634" s="12"/>
      <c r="AG634" s="4">
        <v>44.66</v>
      </c>
      <c r="AH634" s="12"/>
      <c r="AJ634" s="4">
        <v>44.66</v>
      </c>
      <c r="AK634" s="12"/>
      <c r="AM634" s="4">
        <v>47.63</v>
      </c>
      <c r="AN634" s="4">
        <v>34.26</v>
      </c>
      <c r="AO634" s="12"/>
      <c r="AQ634" s="4">
        <v>55.32</v>
      </c>
      <c r="AR634" s="12"/>
      <c r="AU634" s="12"/>
      <c r="AV634" s="4">
        <f>'[2]01_2021 UPDATE'!BD425</f>
        <v>34.61</v>
      </c>
      <c r="AW634" s="4">
        <f>'[2]01_2021 UPDATE'!BE425</f>
        <v>63</v>
      </c>
    </row>
    <row r="635" spans="1:49" x14ac:dyDescent="0.25">
      <c r="A635" s="3" t="s">
        <v>39</v>
      </c>
      <c r="B635" s="1" t="s">
        <v>410</v>
      </c>
      <c r="C635" t="s">
        <v>49</v>
      </c>
      <c r="D635" s="3">
        <v>78598</v>
      </c>
      <c r="E635" s="4">
        <v>2677</v>
      </c>
      <c r="F635" s="44"/>
      <c r="G635" s="4">
        <f t="shared" si="579"/>
        <v>1873.8999999999999</v>
      </c>
      <c r="I635" s="12">
        <f>'[2]01_2021 UPDATE'!K427</f>
        <v>0</v>
      </c>
      <c r="J635" s="4">
        <f>E635*0.7</f>
        <v>1873.8999999999999</v>
      </c>
      <c r="L635" s="12">
        <f>'[2]01_2021 UPDATE'!N427</f>
        <v>0</v>
      </c>
      <c r="M635" s="4">
        <f t="shared" ref="M635" si="628">E635*0.75</f>
        <v>2007.75</v>
      </c>
      <c r="O635" s="12">
        <f>'[2]01_2021 UPDATE'!S427</f>
        <v>0</v>
      </c>
      <c r="P635" s="4">
        <f>E635*0.8</f>
        <v>2141.6</v>
      </c>
      <c r="Q635" s="4">
        <f t="shared" si="501"/>
        <v>1365.27</v>
      </c>
      <c r="S635" s="12">
        <f>'[2]01_2021 UPDATE'!V427</f>
        <v>0</v>
      </c>
      <c r="T635" s="4">
        <v>1145.54</v>
      </c>
      <c r="V635" s="12">
        <f>'[2]01_2021 UPDATE'!AE427</f>
        <v>0</v>
      </c>
      <c r="W635" s="4">
        <f t="shared" ref="W635" si="629">E635*0.65</f>
        <v>1740.05</v>
      </c>
      <c r="Y635" s="12">
        <f>'[2]01_2021 UPDATE'!AK427</f>
        <v>0</v>
      </c>
      <c r="Z635" s="4">
        <f>E635*0.85</f>
        <v>2275.4499999999998</v>
      </c>
      <c r="AB635" s="12">
        <f>'[2]01_2021 UPDATE'!AN427</f>
        <v>0</v>
      </c>
      <c r="AC635" s="4">
        <f>E635*0.75</f>
        <v>2007.75</v>
      </c>
      <c r="AE635" s="12">
        <f>'[2]01_2021 UPDATE'!AQ427</f>
        <v>0</v>
      </c>
      <c r="AF635" s="4">
        <f>+E635*0.75</f>
        <v>2007.75</v>
      </c>
      <c r="AH635" s="12">
        <f>'[2]01_2021 UPDATE'!AT427</f>
        <v>0</v>
      </c>
      <c r="AI635" s="4">
        <f>+E635*0.75</f>
        <v>2007.75</v>
      </c>
      <c r="AK635" s="12">
        <f>'[2]01_2021 UPDATE'!AW427</f>
        <v>0</v>
      </c>
      <c r="AL635" s="4">
        <v>1202.82</v>
      </c>
      <c r="AM635" s="4">
        <v>1112.55</v>
      </c>
      <c r="AN635" s="4">
        <v>572.77</v>
      </c>
      <c r="AO635" s="12"/>
      <c r="AP635" s="4">
        <f>E635*0.58</f>
        <v>1552.6599999999999</v>
      </c>
      <c r="AR635" s="12">
        <f>'[2]01_2021 UPDATE'!AZ427</f>
        <v>0</v>
      </c>
      <c r="AS635" s="4">
        <f t="shared" si="620"/>
        <v>1112.55</v>
      </c>
      <c r="AT635" s="4">
        <f t="shared" si="594"/>
        <v>2275.4499999999998</v>
      </c>
      <c r="AU635" s="12">
        <f>'[2]01_2021 UPDATE'!BC427</f>
        <v>0</v>
      </c>
    </row>
    <row r="636" spans="1:49" x14ac:dyDescent="0.25">
      <c r="A636" s="3"/>
      <c r="C636" t="s">
        <v>41</v>
      </c>
      <c r="D636" s="3">
        <v>78598</v>
      </c>
      <c r="E636" s="4">
        <v>82</v>
      </c>
      <c r="F636" s="44"/>
      <c r="H636" s="4">
        <f>E636*0.7</f>
        <v>57.4</v>
      </c>
      <c r="I636" s="12"/>
      <c r="K636" s="4">
        <v>41.67</v>
      </c>
      <c r="L636" s="12"/>
      <c r="N636" s="4">
        <v>47.55</v>
      </c>
      <c r="O636" s="12"/>
      <c r="R636" s="4">
        <v>39.049999999999997</v>
      </c>
      <c r="S636" s="12"/>
      <c r="U636" s="4">
        <v>49.7</v>
      </c>
      <c r="V636" s="12"/>
      <c r="X636" s="4">
        <v>48.41</v>
      </c>
      <c r="Y636" s="12"/>
      <c r="AA636" s="4">
        <v>49.7</v>
      </c>
      <c r="AB636" s="12"/>
      <c r="AD636" s="4">
        <v>50.51</v>
      </c>
      <c r="AE636" s="12"/>
      <c r="AG636" s="4">
        <v>50.51</v>
      </c>
      <c r="AH636" s="12"/>
      <c r="AJ636" s="4">
        <v>50.51</v>
      </c>
      <c r="AK636" s="12"/>
      <c r="AM636" s="4">
        <v>53.29</v>
      </c>
      <c r="AN636" s="4">
        <v>38.340000000000003</v>
      </c>
      <c r="AO636" s="12">
        <v>3</v>
      </c>
      <c r="AQ636" s="4">
        <v>61.94</v>
      </c>
      <c r="AR636" s="12"/>
      <c r="AU636" s="12"/>
      <c r="AV636" s="4">
        <f>'[2]01_2021 UPDATE'!BD427</f>
        <v>39.049999999999997</v>
      </c>
      <c r="AW636" s="4">
        <f>'[2]01_2021 UPDATE'!BE427</f>
        <v>60</v>
      </c>
    </row>
    <row r="637" spans="1:49" x14ac:dyDescent="0.25">
      <c r="A637" s="3" t="s">
        <v>39</v>
      </c>
      <c r="B637" s="1" t="s">
        <v>411</v>
      </c>
      <c r="C637" t="s">
        <v>49</v>
      </c>
      <c r="D637" s="3">
        <v>78816</v>
      </c>
      <c r="E637" s="4">
        <v>6906</v>
      </c>
      <c r="F637" s="44"/>
      <c r="G637" s="4">
        <f t="shared" si="579"/>
        <v>4834.2</v>
      </c>
      <c r="I637" s="12">
        <f>'[2]01_2021 UPDATE'!K432</f>
        <v>0</v>
      </c>
      <c r="J637" s="4">
        <v>2000</v>
      </c>
      <c r="L637" s="12">
        <f>'[2]01_2021 UPDATE'!N432</f>
        <v>0</v>
      </c>
      <c r="M637" s="4">
        <v>2000</v>
      </c>
      <c r="O637" s="12">
        <f>'[2]01_2021 UPDATE'!S432</f>
        <v>0</v>
      </c>
      <c r="P637" s="4">
        <f>E637*0.8</f>
        <v>5524.8</v>
      </c>
      <c r="Q637" s="4">
        <f t="shared" si="501"/>
        <v>3522.06</v>
      </c>
      <c r="S637" s="12">
        <f>'[2]01_2021 UPDATE'!V432</f>
        <v>0</v>
      </c>
      <c r="T637" s="4">
        <v>2731.4</v>
      </c>
      <c r="V637" s="12">
        <f>'[2]01_2021 UPDATE'!AE432</f>
        <v>0</v>
      </c>
      <c r="W637" s="4">
        <v>2450</v>
      </c>
      <c r="Y637" s="12">
        <f>'[2]01_2021 UPDATE'!AK432</f>
        <v>0</v>
      </c>
      <c r="Z637" s="4">
        <v>1195</v>
      </c>
      <c r="AB637" s="12">
        <f>'[2]01_2021 UPDATE'!AN432</f>
        <v>0</v>
      </c>
      <c r="AC637" s="4">
        <v>2000</v>
      </c>
      <c r="AE637" s="12">
        <f>'[2]01_2021 UPDATE'!AQ432</f>
        <v>0</v>
      </c>
      <c r="AF637" s="4">
        <v>4886.25</v>
      </c>
      <c r="AH637" s="12">
        <f>'[2]01_2021 UPDATE'!AT432</f>
        <v>0</v>
      </c>
      <c r="AI637" s="4">
        <f>+E637*0.75</f>
        <v>5179.5</v>
      </c>
      <c r="AK637" s="12">
        <f>'[2]01_2021 UPDATE'!AW432</f>
        <v>0</v>
      </c>
      <c r="AL637" s="4">
        <v>3167.7</v>
      </c>
      <c r="AM637" s="4">
        <v>2929.97</v>
      </c>
      <c r="AN637" s="4">
        <v>1508.43</v>
      </c>
      <c r="AO637" s="12"/>
      <c r="AP637" s="4">
        <f>E637*0.58</f>
        <v>4005.4799999999996</v>
      </c>
      <c r="AR637" s="12">
        <f>'[2]01_2021 UPDATE'!AZ432</f>
        <v>0</v>
      </c>
      <c r="AS637" s="4">
        <f t="shared" si="620"/>
        <v>1195</v>
      </c>
      <c r="AT637" s="4">
        <f t="shared" si="594"/>
        <v>5524.8</v>
      </c>
      <c r="AU637" s="12">
        <f>'[2]01_2021 UPDATE'!BC432</f>
        <v>0</v>
      </c>
    </row>
    <row r="638" spans="1:49" x14ac:dyDescent="0.25">
      <c r="A638" s="3"/>
      <c r="C638" t="s">
        <v>41</v>
      </c>
      <c r="D638" s="3">
        <v>78816</v>
      </c>
      <c r="E638" s="4">
        <v>319</v>
      </c>
      <c r="F638" s="44"/>
      <c r="H638" s="4">
        <f>E638*0.7</f>
        <v>223.29999999999998</v>
      </c>
      <c r="I638" s="12"/>
      <c r="K638" s="4">
        <v>100</v>
      </c>
      <c r="L638" s="12"/>
      <c r="N638" s="4">
        <v>138.69</v>
      </c>
      <c r="O638" s="12"/>
      <c r="R638" s="4">
        <v>117.7</v>
      </c>
      <c r="S638" s="12"/>
      <c r="U638" s="4">
        <v>146.38999999999999</v>
      </c>
      <c r="V638" s="12"/>
      <c r="X638" s="4">
        <v>141.87</v>
      </c>
      <c r="Y638" s="12"/>
      <c r="AA638" s="4">
        <v>146.38999999999999</v>
      </c>
      <c r="AB638" s="12"/>
      <c r="AD638" s="4">
        <v>148.03</v>
      </c>
      <c r="AE638" s="12"/>
      <c r="AG638" s="4">
        <v>148.03</v>
      </c>
      <c r="AH638" s="12"/>
      <c r="AJ638" s="4">
        <v>148.03</v>
      </c>
      <c r="AK638" s="12"/>
      <c r="AM638" s="4">
        <v>157.03</v>
      </c>
      <c r="AN638" s="4">
        <v>112.97</v>
      </c>
      <c r="AO638" s="12"/>
      <c r="AQ638" s="4">
        <v>182.43</v>
      </c>
      <c r="AR638" s="12"/>
      <c r="AU638" s="12"/>
      <c r="AV638" s="4">
        <f>'[2]01_2021 UPDATE'!BD432</f>
        <v>100</v>
      </c>
      <c r="AW638" s="4">
        <f>'[2]01_2021 UPDATE'!BE432</f>
        <v>232.5</v>
      </c>
    </row>
    <row r="639" spans="1:49" x14ac:dyDescent="0.25">
      <c r="A639" s="3" t="s">
        <v>39</v>
      </c>
      <c r="B639" s="1" t="s">
        <v>412</v>
      </c>
      <c r="C639" t="s">
        <v>49</v>
      </c>
      <c r="D639" s="3" t="s">
        <v>413</v>
      </c>
      <c r="E639" s="4">
        <v>421</v>
      </c>
      <c r="F639" s="44"/>
      <c r="G639" s="4">
        <f t="shared" si="579"/>
        <v>294.7</v>
      </c>
      <c r="I639" s="12">
        <f>'[2]01_2021 UPDATE'!K404</f>
        <v>0</v>
      </c>
      <c r="J639" s="4">
        <f>E639*0.7</f>
        <v>294.7</v>
      </c>
      <c r="L639" s="12">
        <f>'[2]01_2021 UPDATE'!N404</f>
        <v>0</v>
      </c>
      <c r="M639" s="4">
        <f>E639*0.75</f>
        <v>315.75</v>
      </c>
      <c r="O639" s="12">
        <f>'[2]01_2021 UPDATE'!S404</f>
        <v>0</v>
      </c>
      <c r="P639" s="4">
        <f>E639*0.8</f>
        <v>336.8</v>
      </c>
      <c r="Q639" s="4">
        <f t="shared" si="501"/>
        <v>214.71</v>
      </c>
      <c r="S639" s="12">
        <f>'[2]01_2021 UPDATE'!V404</f>
        <v>0</v>
      </c>
      <c r="T639" s="4">
        <v>220.56</v>
      </c>
      <c r="V639" s="12">
        <f>'[2]01_2021 UPDATE'!AE404</f>
        <v>0</v>
      </c>
      <c r="W639" s="4">
        <f t="shared" ref="W639" si="630">E639*0.65</f>
        <v>273.65000000000003</v>
      </c>
      <c r="Y639" s="12">
        <f>'[2]01_2021 UPDATE'!AK404</f>
        <v>0</v>
      </c>
      <c r="Z639" s="4">
        <f>E639*0.85</f>
        <v>357.84999999999997</v>
      </c>
      <c r="AB639" s="12">
        <f>'[2]01_2021 UPDATE'!AN404</f>
        <v>0</v>
      </c>
      <c r="AC639" s="4">
        <f>E639*0.75</f>
        <v>315.75</v>
      </c>
      <c r="AE639" s="12">
        <f>'[2]01_2021 UPDATE'!AQ404</f>
        <v>0</v>
      </c>
      <c r="AF639" s="4">
        <v>315.75</v>
      </c>
      <c r="AH639" s="12">
        <f>'[2]01_2021 UPDATE'!AT404</f>
        <v>0</v>
      </c>
      <c r="AI639" s="4">
        <f>+E639*0.75</f>
        <v>315.75</v>
      </c>
      <c r="AK639" s="12">
        <f>'[2]01_2021 UPDATE'!AW404</f>
        <v>0</v>
      </c>
      <c r="AL639" s="4">
        <v>231.59</v>
      </c>
      <c r="AM639" s="4">
        <v>214.21</v>
      </c>
      <c r="AN639" s="4">
        <v>110.28</v>
      </c>
      <c r="AO639" s="12"/>
      <c r="AP639" s="4">
        <f>E639*0.58</f>
        <v>244.17999999999998</v>
      </c>
      <c r="AR639" s="12">
        <f>'[2]01_2021 UPDATE'!AZ404</f>
        <v>0</v>
      </c>
      <c r="AS639" s="4">
        <f t="shared" si="620"/>
        <v>214.21</v>
      </c>
      <c r="AT639" s="4">
        <f t="shared" si="594"/>
        <v>357.84999999999997</v>
      </c>
      <c r="AU639" s="12">
        <f>'[2]01_2021 UPDATE'!BC404</f>
        <v>0</v>
      </c>
    </row>
    <row r="640" spans="1:49" x14ac:dyDescent="0.25">
      <c r="A640" s="3"/>
      <c r="C640" t="s">
        <v>41</v>
      </c>
      <c r="D640" s="3">
        <v>77072</v>
      </c>
      <c r="E640" s="4">
        <v>22</v>
      </c>
      <c r="F640" s="44"/>
      <c r="H640" s="4">
        <f>E640*0.7</f>
        <v>15.399999999999999</v>
      </c>
      <c r="I640" s="12"/>
      <c r="K640" s="4">
        <v>9.6999999999999993</v>
      </c>
      <c r="L640" s="12"/>
      <c r="N640" s="4">
        <v>11.08</v>
      </c>
      <c r="O640" s="12"/>
      <c r="R640" s="4">
        <v>7.78</v>
      </c>
      <c r="S640" s="12"/>
      <c r="U640" s="4">
        <v>11.77</v>
      </c>
      <c r="V640" s="12"/>
      <c r="X640" s="4">
        <v>11.26</v>
      </c>
      <c r="Y640" s="12"/>
      <c r="AA640" s="4">
        <v>11.77</v>
      </c>
      <c r="AB640" s="12"/>
      <c r="AD640" s="4">
        <v>11.75</v>
      </c>
      <c r="AE640" s="12"/>
      <c r="AG640" s="4">
        <v>11.75</v>
      </c>
      <c r="AH640" s="12"/>
      <c r="AJ640" s="4">
        <v>11.75</v>
      </c>
      <c r="AK640" s="12"/>
      <c r="AM640" s="4">
        <v>12.75</v>
      </c>
      <c r="AN640" s="4">
        <v>9.17</v>
      </c>
      <c r="AO640" s="12"/>
      <c r="AQ640" s="4">
        <v>14.67</v>
      </c>
      <c r="AR640" s="12"/>
      <c r="AU640" s="12"/>
      <c r="AV640" s="4">
        <f>'[2]01_2021 UPDATE'!BD404</f>
        <v>7.78</v>
      </c>
      <c r="AW640" s="4">
        <f>'[2]01_2021 UPDATE'!BE404</f>
        <v>15.75</v>
      </c>
    </row>
    <row r="641" spans="1:1" x14ac:dyDescent="0.25">
      <c r="A641" s="3"/>
    </row>
    <row r="642" spans="1:1" x14ac:dyDescent="0.25">
      <c r="A642" s="3"/>
    </row>
    <row r="643" spans="1:1" x14ac:dyDescent="0.25">
      <c r="A643" s="3"/>
    </row>
    <row r="644" spans="1:1" x14ac:dyDescent="0.25">
      <c r="A644" s="3"/>
    </row>
    <row r="645" spans="1:1" x14ac:dyDescent="0.25">
      <c r="A645" s="3"/>
    </row>
    <row r="646" spans="1:1" x14ac:dyDescent="0.25">
      <c r="A646" s="3"/>
    </row>
    <row r="647" spans="1:1" x14ac:dyDescent="0.25">
      <c r="A647" s="3"/>
    </row>
    <row r="648" spans="1:1" x14ac:dyDescent="0.25">
      <c r="A648" s="3"/>
    </row>
    <row r="649" spans="1:1" x14ac:dyDescent="0.25">
      <c r="A649" s="3"/>
    </row>
    <row r="650" spans="1:1" x14ac:dyDescent="0.25">
      <c r="A650" s="3"/>
    </row>
    <row r="651" spans="1:1" x14ac:dyDescent="0.25">
      <c r="A651" s="3"/>
    </row>
    <row r="652" spans="1:1" x14ac:dyDescent="0.25">
      <c r="A652" s="3"/>
    </row>
    <row r="653" spans="1:1" x14ac:dyDescent="0.25">
      <c r="A653" s="3"/>
    </row>
    <row r="654" spans="1:1" x14ac:dyDescent="0.25">
      <c r="A654" s="3"/>
    </row>
    <row r="655" spans="1:1" x14ac:dyDescent="0.25">
      <c r="A655" s="3"/>
    </row>
    <row r="656" spans="1:1" x14ac:dyDescent="0.25">
      <c r="A656" s="3"/>
    </row>
    <row r="657" spans="1:1" x14ac:dyDescent="0.25">
      <c r="A657" s="3"/>
    </row>
    <row r="658" spans="1:1" x14ac:dyDescent="0.25">
      <c r="A658" s="3"/>
    </row>
    <row r="659" spans="1:1" x14ac:dyDescent="0.25">
      <c r="A659" s="3"/>
    </row>
    <row r="660" spans="1:1" x14ac:dyDescent="0.25">
      <c r="A660" s="3"/>
    </row>
    <row r="661" spans="1:1" x14ac:dyDescent="0.25">
      <c r="A661" s="3"/>
    </row>
    <row r="662" spans="1:1" x14ac:dyDescent="0.25">
      <c r="A662" s="3"/>
    </row>
    <row r="663" spans="1:1" x14ac:dyDescent="0.25">
      <c r="A663" s="3"/>
    </row>
    <row r="664" spans="1:1" x14ac:dyDescent="0.25">
      <c r="A664" s="3"/>
    </row>
    <row r="665" spans="1:1" x14ac:dyDescent="0.25">
      <c r="A665" s="3"/>
    </row>
    <row r="666" spans="1:1" x14ac:dyDescent="0.25">
      <c r="A666" s="3"/>
    </row>
    <row r="667" spans="1:1" x14ac:dyDescent="0.25">
      <c r="A667" s="3"/>
    </row>
    <row r="668" spans="1:1" x14ac:dyDescent="0.25">
      <c r="A668" s="3"/>
    </row>
    <row r="669" spans="1:1" x14ac:dyDescent="0.25">
      <c r="A669" s="3"/>
    </row>
    <row r="670" spans="1:1" x14ac:dyDescent="0.25">
      <c r="A670" s="3"/>
    </row>
    <row r="671" spans="1:1" x14ac:dyDescent="0.25">
      <c r="A671" s="3"/>
    </row>
    <row r="672" spans="1:1" x14ac:dyDescent="0.25">
      <c r="A672" s="3"/>
    </row>
    <row r="673" spans="1:1" x14ac:dyDescent="0.25">
      <c r="A673" s="3"/>
    </row>
    <row r="674" spans="1:1" x14ac:dyDescent="0.25">
      <c r="A674" s="3"/>
    </row>
    <row r="675" spans="1:1" x14ac:dyDescent="0.25">
      <c r="A675" s="3"/>
    </row>
    <row r="676" spans="1:1" x14ac:dyDescent="0.25">
      <c r="A676" s="3"/>
    </row>
    <row r="677" spans="1:1" x14ac:dyDescent="0.25">
      <c r="A677" s="3"/>
    </row>
    <row r="678" spans="1:1" x14ac:dyDescent="0.25">
      <c r="A678" s="3"/>
    </row>
    <row r="679" spans="1:1" x14ac:dyDescent="0.25">
      <c r="A679" s="3"/>
    </row>
    <row r="680" spans="1:1" x14ac:dyDescent="0.25">
      <c r="A680" s="3"/>
    </row>
    <row r="681" spans="1:1" x14ac:dyDescent="0.25">
      <c r="A681" s="3"/>
    </row>
    <row r="682" spans="1:1" x14ac:dyDescent="0.25">
      <c r="A682" s="3"/>
    </row>
  </sheetData>
  <mergeCells count="14">
    <mergeCell ref="AI7:AJ7"/>
    <mergeCell ref="AS7:AT7"/>
    <mergeCell ref="AV7:AW7"/>
    <mergeCell ref="AC7:AD7"/>
    <mergeCell ref="AF7:AG7"/>
    <mergeCell ref="AP7:AQ7"/>
    <mergeCell ref="AL7:AN7"/>
    <mergeCell ref="T7:U7"/>
    <mergeCell ref="W7:X7"/>
    <mergeCell ref="Z7:AA7"/>
    <mergeCell ref="G7:H7"/>
    <mergeCell ref="J7:K7"/>
    <mergeCell ref="M7:N7"/>
    <mergeCell ref="P7:R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Jewish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Friar, Stefany</dc:creator>
  <cp:lastModifiedBy>Hampshire, Michelle</cp:lastModifiedBy>
  <dcterms:created xsi:type="dcterms:W3CDTF">2020-12-23T22:33:28Z</dcterms:created>
  <dcterms:modified xsi:type="dcterms:W3CDTF">2026-05-27T11:57:50Z</dcterms:modified>
</cp:coreProperties>
</file>